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/>
  </bookViews>
  <sheets>
    <sheet name="CRI-COG" sheetId="2" r:id="rId1"/>
    <sheet name="CFF" sheetId="3" r:id="rId2"/>
  </sheets>
  <definedNames>
    <definedName name="_xlnm.Print_Area" localSheetId="1">CFF!$A$2:$C$25</definedName>
    <definedName name="_xlnm.Print_Area" localSheetId="0">'CRI-COG'!$A$2:$D$26</definedName>
  </definedNames>
  <calcPr calcId="125725"/>
  <fileRecoveryPr autoRecover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/>
  <c r="E7" i="3"/>
  <c r="E15" i="2"/>
  <c r="D3"/>
  <c r="H34" i="3"/>
  <c r="C37"/>
  <c r="C34"/>
  <c r="E10" i="2"/>
  <c r="E9"/>
  <c r="E8"/>
  <c r="G44" i="3" l="1"/>
  <c r="F44"/>
  <c r="D44"/>
  <c r="C44"/>
  <c r="H43"/>
  <c r="G43"/>
  <c r="F43"/>
  <c r="D43"/>
  <c r="C43"/>
  <c r="G42"/>
  <c r="F42"/>
  <c r="D42"/>
  <c r="C42"/>
  <c r="G40"/>
  <c r="F40"/>
  <c r="D40"/>
  <c r="C40"/>
  <c r="H39"/>
  <c r="G39"/>
  <c r="F39"/>
  <c r="D39"/>
  <c r="C39"/>
  <c r="H38"/>
  <c r="G38"/>
  <c r="F38"/>
  <c r="D38"/>
  <c r="C38"/>
  <c r="G37"/>
  <c r="F37"/>
  <c r="D37"/>
  <c r="G36"/>
  <c r="F36"/>
  <c r="D36"/>
  <c r="C36"/>
  <c r="H35"/>
  <c r="G35"/>
  <c r="F35"/>
  <c r="D35"/>
  <c r="C35"/>
  <c r="G34"/>
  <c r="F34"/>
  <c r="D34"/>
  <c r="C41"/>
  <c r="H29"/>
  <c r="E29"/>
  <c r="H28"/>
  <c r="E28"/>
  <c r="H27"/>
  <c r="E27"/>
  <c r="G26"/>
  <c r="F26"/>
  <c r="D26"/>
  <c r="C26"/>
  <c r="H25"/>
  <c r="E25"/>
  <c r="H24"/>
  <c r="E24"/>
  <c r="H23"/>
  <c r="E23"/>
  <c r="H22"/>
  <c r="E22"/>
  <c r="H21"/>
  <c r="E21"/>
  <c r="H20"/>
  <c r="E20"/>
  <c r="H19"/>
  <c r="E19"/>
  <c r="G18"/>
  <c r="F18"/>
  <c r="F30" s="1"/>
  <c r="D18"/>
  <c r="C18"/>
  <c r="H14"/>
  <c r="H44" s="1"/>
  <c r="H41" s="1"/>
  <c r="E14"/>
  <c r="E44" s="1"/>
  <c r="H13"/>
  <c r="E13"/>
  <c r="E43" s="1"/>
  <c r="H12"/>
  <c r="H42" s="1"/>
  <c r="E12"/>
  <c r="E42" s="1"/>
  <c r="G11"/>
  <c r="F11"/>
  <c r="D11"/>
  <c r="C11"/>
  <c r="H10"/>
  <c r="H40" s="1"/>
  <c r="E40"/>
  <c r="H9"/>
  <c r="E9"/>
  <c r="E39" s="1"/>
  <c r="H8"/>
  <c r="E8"/>
  <c r="E38" s="1"/>
  <c r="H7"/>
  <c r="H37" s="1"/>
  <c r="H6"/>
  <c r="H36" s="1"/>
  <c r="E6"/>
  <c r="E36" s="1"/>
  <c r="H5"/>
  <c r="E5"/>
  <c r="E35" s="1"/>
  <c r="H4"/>
  <c r="E4"/>
  <c r="E34" s="1"/>
  <c r="G3"/>
  <c r="F3"/>
  <c r="D3"/>
  <c r="C3"/>
  <c r="H23" i="2"/>
  <c r="E23"/>
  <c r="H22"/>
  <c r="E22"/>
  <c r="H21"/>
  <c r="E21"/>
  <c r="H20"/>
  <c r="E20"/>
  <c r="H19"/>
  <c r="E19"/>
  <c r="H18"/>
  <c r="E18"/>
  <c r="H17"/>
  <c r="E17"/>
  <c r="H16"/>
  <c r="E16"/>
  <c r="H15"/>
  <c r="G14"/>
  <c r="F14"/>
  <c r="D14"/>
  <c r="C14"/>
  <c r="H13"/>
  <c r="E13"/>
  <c r="H12"/>
  <c r="E12"/>
  <c r="H11"/>
  <c r="E11"/>
  <c r="H10"/>
  <c r="H9"/>
  <c r="H8"/>
  <c r="H7"/>
  <c r="E7"/>
  <c r="H6"/>
  <c r="E6"/>
  <c r="H5"/>
  <c r="E5"/>
  <c r="H4"/>
  <c r="E4"/>
  <c r="G3"/>
  <c r="F3"/>
  <c r="H33" i="3" l="1"/>
  <c r="H45" s="1"/>
  <c r="E37"/>
  <c r="E33" s="1"/>
  <c r="G24" i="2"/>
  <c r="C33" i="3"/>
  <c r="G33"/>
  <c r="D33"/>
  <c r="F24" i="2"/>
  <c r="D41" i="3"/>
  <c r="D45" s="1"/>
  <c r="F41"/>
  <c r="E41"/>
  <c r="G41"/>
  <c r="C45"/>
  <c r="F33"/>
  <c r="D15"/>
  <c r="H11"/>
  <c r="G30"/>
  <c r="E11"/>
  <c r="C15"/>
  <c r="G15"/>
  <c r="F15"/>
  <c r="H3"/>
  <c r="H18"/>
  <c r="C30"/>
  <c r="D30"/>
  <c r="H26"/>
  <c r="E18"/>
  <c r="C24" i="2"/>
  <c r="H3"/>
  <c r="E14"/>
  <c r="H14"/>
  <c r="D24"/>
  <c r="E26" i="3"/>
  <c r="E3"/>
  <c r="G45" l="1"/>
  <c r="F45"/>
  <c r="E45"/>
  <c r="H15"/>
  <c r="E15"/>
  <c r="E30"/>
  <c r="H30"/>
  <c r="H24" i="2"/>
  <c r="E24"/>
</calcChain>
</file>

<file path=xl/sharedStrings.xml><?xml version="1.0" encoding="utf-8"?>
<sst xmlns="http://schemas.openxmlformats.org/spreadsheetml/2006/main" count="95" uniqueCount="51">
  <si>
    <t>R/C</t>
  </si>
  <si>
    <t>Concepto</t>
  </si>
  <si>
    <t>Estimado /
 Aprobado</t>
  </si>
  <si>
    <t>Ampliaciones/ Reducciones</t>
  </si>
  <si>
    <t>Modificado</t>
  </si>
  <si>
    <t>Devengado</t>
  </si>
  <si>
    <t>Recaudado / 
Pagado</t>
  </si>
  <si>
    <t>CxC/
CxP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</si>
  <si>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</si>
  <si>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</si>
  <si>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</si>
  <si>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</si>
  <si>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</si>
  <si>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</si>
  <si>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</si>
  <si>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</si>
  <si>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</si>
  <si>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</si>
  <si>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</si>
  <si>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</si>
  <si>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</si>
  <si>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</si>
  <si>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</si>
  <si>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</si>
  <si>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</si>
  <si>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</si>
  <si>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</si>
  <si>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</si>
  <si>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</si>
  <si>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CFF</t>
  </si>
  <si>
    <t xml:space="preserve">Estimado </t>
  </si>
  <si>
    <t>Ampliaciones/Reducciones</t>
  </si>
  <si>
    <t>Recaudado</t>
  </si>
  <si>
    <t>CxC</t>
  </si>
  <si>
    <t>No etiquetado</t>
  </si>
  <si>
    <t>Recursos Fiscales</t>
  </si>
  <si>
    <t>Financiamientos Internos</t>
  </si>
  <si>
    <t>Financiamiento Externo</t>
  </si>
  <si>
    <t>Ingresos Propios</t>
  </si>
  <si>
    <t>Recursos Federales</t>
  </si>
  <si>
    <t>Recursos Estatales</t>
  </si>
  <si>
    <t>Otros Recursos LD</t>
  </si>
  <si>
    <t>Etiquetado</t>
  </si>
  <si>
    <t>Otros Recursos TFE</t>
  </si>
  <si>
    <t>Total Ingreso</t>
  </si>
  <si>
    <t>Aprobado</t>
  </si>
  <si>
    <t>Pagado</t>
  </si>
  <si>
    <t>CxP</t>
  </si>
  <si>
    <t>Total Gasto</t>
  </si>
  <si>
    <t>Instituto Municipal de Vivienda de Irapuato, Gto
Flujo de Fondos (Rubro y Capítulo)
Del 01 de Enero al 30 de Junio 2022</t>
  </si>
  <si>
    <t>Insituto Municipal de Vivienda de Irapuato, Gto
Flujo de Fondos (Fuente de Financiamiento)
Del 01 de Enero al 30 de Junio 2022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</si>
</sst>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4" fillId="0" borderId="10" xfId="0" applyFont="1" applyBorder="1" applyProtection="1">
      <protection locked="0"/>
    </xf>
    <xf numFmtId="0" fontId="3" fillId="0" borderId="13" xfId="0" applyFont="1" applyBorder="1" applyAlignment="1">
      <alignment vertical="center"/>
    </xf>
    <xf numFmtId="4" fontId="3" fillId="0" borderId="11" xfId="0" applyNumberFormat="1" applyFont="1" applyBorder="1" applyAlignment="1">
      <alignment vertical="center" wrapText="1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4" fontId="3" fillId="0" borderId="12" xfId="0" applyNumberFormat="1" applyFont="1" applyBorder="1" applyAlignment="1">
      <alignment vertical="center" wrapText="1"/>
    </xf>
    <xf numFmtId="0" fontId="4" fillId="0" borderId="7" xfId="2" quotePrefix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 indent="1"/>
    </xf>
    <xf numFmtId="0" fontId="4" fillId="0" borderId="7" xfId="0" applyFont="1" applyBorder="1" applyProtection="1">
      <protection locked="0"/>
    </xf>
    <xf numFmtId="0" fontId="3" fillId="0" borderId="14" xfId="2" quotePrefix="1" applyFont="1" applyBorder="1" applyAlignment="1">
      <alignment horizontal="left" vertical="top"/>
    </xf>
    <xf numFmtId="4" fontId="3" fillId="0" borderId="3" xfId="0" applyNumberFormat="1" applyFont="1" applyBorder="1" applyAlignment="1">
      <alignment vertical="center" wrapText="1"/>
    </xf>
    <xf numFmtId="4" fontId="3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4" fillId="0" borderId="6" xfId="2" applyFont="1" applyBorder="1" applyAlignment="1" applyProtection="1">
      <alignment horizontal="left" vertical="top" indent="1"/>
      <protection locked="0"/>
    </xf>
    <xf numFmtId="0" fontId="3" fillId="0" borderId="0" xfId="2" applyFont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2" applyFont="1" applyBorder="1" applyAlignment="1" applyProtection="1">
      <alignment horizontal="left" vertical="top" inden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9" xfId="2" quotePrefix="1" applyFont="1" applyBorder="1" applyAlignment="1">
      <alignment horizontal="left" vertical="top"/>
    </xf>
    <xf numFmtId="4" fontId="3" fillId="0" borderId="3" xfId="2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showGridLines="0" tabSelected="1" zoomScaleNormal="100" workbookViewId="0">
      <selection activeCell="B35" sqref="B35"/>
    </sheetView>
  </sheetViews>
  <sheetFormatPr baseColWidth="10" defaultColWidth="11.42578125" defaultRowHeight="11.25"/>
  <cols>
    <col min="1" max="1" width="4.85546875" style="1" customWidth="1"/>
    <col min="2" max="2" width="38.42578125" style="1" bestFit="1" customWidth="1"/>
    <col min="3" max="3" width="17.7109375" style="1" customWidth="1"/>
    <col min="4" max="4" width="12.7109375" style="1" customWidth="1"/>
    <col min="5" max="16384" width="11.42578125" style="1"/>
  </cols>
  <sheetData>
    <row r="1" spans="1:8" ht="33.6" customHeight="1">
      <c r="A1" s="33" t="s">
        <v>49</v>
      </c>
      <c r="B1" s="34"/>
      <c r="C1" s="34"/>
      <c r="D1" s="34"/>
      <c r="E1" s="34"/>
      <c r="F1" s="34"/>
      <c r="G1" s="34"/>
      <c r="H1" s="35"/>
    </row>
    <row r="2" spans="1:8" ht="22.5">
      <c r="A2" s="28" t="s">
        <v>0</v>
      </c>
      <c r="B2" s="29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</row>
    <row r="3" spans="1:8">
      <c r="A3" s="2"/>
      <c r="B3" s="3" t="s">
        <v>8</v>
      </c>
      <c r="C3" s="4">
        <v>9777000</v>
      </c>
      <c r="D3" s="4">
        <f t="shared" ref="D3:H3" si="0">SUM(D4:D13)</f>
        <v>29600000</v>
      </c>
      <c r="E3" s="4">
        <f>SUM(E4:E13)</f>
        <v>39377000</v>
      </c>
      <c r="F3" s="4">
        <f t="shared" si="0"/>
        <v>16306160.27</v>
      </c>
      <c r="G3" s="4">
        <f t="shared" si="0"/>
        <v>16306160.27</v>
      </c>
      <c r="H3" s="4">
        <f t="shared" si="0"/>
        <v>0</v>
      </c>
    </row>
    <row r="4" spans="1:8">
      <c r="A4" s="5">
        <v>1</v>
      </c>
      <c r="B4" s="6" t="s">
        <v>9</v>
      </c>
      <c r="C4" s="7">
        <v>0</v>
      </c>
      <c r="D4" s="7">
        <v>0</v>
      </c>
      <c r="E4" s="7">
        <f t="shared" ref="E4:E13" si="1">+C4+D4</f>
        <v>0</v>
      </c>
      <c r="F4" s="7">
        <v>0</v>
      </c>
      <c r="G4" s="7">
        <v>0</v>
      </c>
      <c r="H4" s="7">
        <f>+F4-G4</f>
        <v>0</v>
      </c>
    </row>
    <row r="5" spans="1:8">
      <c r="A5" s="5">
        <v>2</v>
      </c>
      <c r="B5" s="6" t="s">
        <v>10</v>
      </c>
      <c r="C5" s="7">
        <v>0</v>
      </c>
      <c r="D5" s="7">
        <v>0</v>
      </c>
      <c r="E5" s="7">
        <f t="shared" si="1"/>
        <v>0</v>
      </c>
      <c r="F5" s="7">
        <v>0</v>
      </c>
      <c r="G5" s="7">
        <v>0</v>
      </c>
      <c r="H5" s="7">
        <f t="shared" ref="H5:H13" si="2">+F5-G5</f>
        <v>0</v>
      </c>
    </row>
    <row r="6" spans="1:8">
      <c r="A6" s="5">
        <v>3</v>
      </c>
      <c r="B6" s="6" t="s">
        <v>11</v>
      </c>
      <c r="C6" s="7">
        <v>0</v>
      </c>
      <c r="D6" s="7">
        <v>0</v>
      </c>
      <c r="E6" s="7">
        <f t="shared" si="1"/>
        <v>0</v>
      </c>
      <c r="F6" s="7">
        <v>0</v>
      </c>
      <c r="G6" s="7">
        <v>0</v>
      </c>
      <c r="H6" s="7">
        <f t="shared" si="2"/>
        <v>0</v>
      </c>
    </row>
    <row r="7" spans="1:8">
      <c r="A7" s="5">
        <v>4</v>
      </c>
      <c r="B7" s="6" t="s">
        <v>12</v>
      </c>
      <c r="C7" s="7">
        <v>0</v>
      </c>
      <c r="D7" s="7">
        <v>0</v>
      </c>
      <c r="E7" s="7">
        <f t="shared" si="1"/>
        <v>0</v>
      </c>
      <c r="F7" s="7">
        <v>0</v>
      </c>
      <c r="G7" s="7">
        <v>0</v>
      </c>
      <c r="H7" s="7">
        <f t="shared" si="2"/>
        <v>0</v>
      </c>
    </row>
    <row r="8" spans="1:8">
      <c r="A8" s="5">
        <v>5</v>
      </c>
      <c r="B8" s="6" t="s">
        <v>13</v>
      </c>
      <c r="C8" s="7">
        <v>525000</v>
      </c>
      <c r="D8" s="7">
        <v>0</v>
      </c>
      <c r="E8" s="7">
        <f t="shared" si="1"/>
        <v>525000</v>
      </c>
      <c r="F8" s="7">
        <v>350317.53</v>
      </c>
      <c r="G8" s="7">
        <v>350317.53</v>
      </c>
      <c r="H8" s="7">
        <f t="shared" si="2"/>
        <v>0</v>
      </c>
    </row>
    <row r="9" spans="1:8">
      <c r="A9" s="5">
        <v>6</v>
      </c>
      <c r="B9" s="6" t="s">
        <v>14</v>
      </c>
      <c r="C9" s="7">
        <v>0</v>
      </c>
      <c r="D9" s="7">
        <v>0</v>
      </c>
      <c r="E9" s="7">
        <f t="shared" si="1"/>
        <v>0</v>
      </c>
      <c r="F9" s="7">
        <v>0</v>
      </c>
      <c r="G9" s="7">
        <v>0</v>
      </c>
      <c r="H9" s="7">
        <f t="shared" si="2"/>
        <v>0</v>
      </c>
    </row>
    <row r="10" spans="1:8">
      <c r="A10" s="5">
        <v>7</v>
      </c>
      <c r="B10" s="6" t="s">
        <v>15</v>
      </c>
      <c r="C10" s="7">
        <v>9252000</v>
      </c>
      <c r="D10" s="7">
        <v>29600000</v>
      </c>
      <c r="E10" s="7">
        <f t="shared" si="1"/>
        <v>38852000</v>
      </c>
      <c r="F10" s="7">
        <v>15955842.74</v>
      </c>
      <c r="G10" s="7">
        <v>15955842.74</v>
      </c>
      <c r="H10" s="7">
        <f t="shared" si="2"/>
        <v>0</v>
      </c>
    </row>
    <row r="11" spans="1:8">
      <c r="A11" s="5">
        <v>8</v>
      </c>
      <c r="B11" s="6" t="s">
        <v>16</v>
      </c>
      <c r="C11" s="7">
        <v>0</v>
      </c>
      <c r="D11" s="7">
        <v>0</v>
      </c>
      <c r="E11" s="7">
        <f t="shared" si="1"/>
        <v>0</v>
      </c>
      <c r="F11" s="7">
        <v>0</v>
      </c>
      <c r="G11" s="7">
        <v>0</v>
      </c>
      <c r="H11" s="7">
        <f t="shared" si="2"/>
        <v>0</v>
      </c>
    </row>
    <row r="12" spans="1:8">
      <c r="A12" s="5">
        <v>9</v>
      </c>
      <c r="B12" s="6" t="s">
        <v>17</v>
      </c>
      <c r="C12" s="7">
        <v>0</v>
      </c>
      <c r="D12" s="7">
        <v>0</v>
      </c>
      <c r="E12" s="7">
        <f t="shared" si="1"/>
        <v>0</v>
      </c>
      <c r="F12" s="7">
        <v>0</v>
      </c>
      <c r="G12" s="7">
        <v>0</v>
      </c>
      <c r="H12" s="7">
        <f t="shared" si="2"/>
        <v>0</v>
      </c>
    </row>
    <row r="13" spans="1:8">
      <c r="A13" s="8">
        <v>0</v>
      </c>
      <c r="B13" s="6" t="s">
        <v>18</v>
      </c>
      <c r="C13" s="7">
        <v>0</v>
      </c>
      <c r="D13" s="7">
        <v>0</v>
      </c>
      <c r="E13" s="7">
        <f t="shared" si="1"/>
        <v>0</v>
      </c>
      <c r="F13" s="7">
        <v>0</v>
      </c>
      <c r="G13" s="7">
        <v>0</v>
      </c>
      <c r="H13" s="7">
        <f t="shared" si="2"/>
        <v>0</v>
      </c>
    </row>
    <row r="14" spans="1:8">
      <c r="A14" s="5"/>
      <c r="B14" s="9" t="s">
        <v>19</v>
      </c>
      <c r="C14" s="10">
        <f>SUM(C15:C23)</f>
        <v>9777000</v>
      </c>
      <c r="D14" s="10">
        <f t="shared" ref="D14:H14" si="3">SUM(D15:D23)</f>
        <v>29600000</v>
      </c>
      <c r="E14" s="10">
        <f t="shared" si="3"/>
        <v>39376999.999999993</v>
      </c>
      <c r="F14" s="10">
        <f t="shared" si="3"/>
        <v>3665005.8400000003</v>
      </c>
      <c r="G14" s="10">
        <f t="shared" si="3"/>
        <v>3665005.8400000003</v>
      </c>
      <c r="H14" s="10">
        <f t="shared" si="3"/>
        <v>0</v>
      </c>
    </row>
    <row r="15" spans="1:8">
      <c r="A15" s="8">
        <v>1000</v>
      </c>
      <c r="B15" s="6" t="s">
        <v>20</v>
      </c>
      <c r="C15" s="7">
        <v>7246858.5899999999</v>
      </c>
      <c r="D15" s="7">
        <v>190252.47</v>
      </c>
      <c r="E15" s="7">
        <f>+C15+D15</f>
        <v>7437111.0599999996</v>
      </c>
      <c r="F15" s="7">
        <v>3094788.46</v>
      </c>
      <c r="G15" s="7">
        <v>3094788.46</v>
      </c>
      <c r="H15" s="7">
        <f t="shared" ref="H15:H23" si="4">+F15-G15</f>
        <v>0</v>
      </c>
    </row>
    <row r="16" spans="1:8">
      <c r="A16" s="5">
        <v>2000</v>
      </c>
      <c r="B16" s="6" t="s">
        <v>21</v>
      </c>
      <c r="C16" s="7">
        <v>372000</v>
      </c>
      <c r="D16" s="7">
        <v>-12637.5</v>
      </c>
      <c r="E16" s="7">
        <f t="shared" ref="E16:E23" si="5">+C16+D16</f>
        <v>359362.5</v>
      </c>
      <c r="F16" s="7">
        <v>84439.67</v>
      </c>
      <c r="G16" s="7">
        <v>84439.67</v>
      </c>
      <c r="H16" s="7">
        <f t="shared" si="4"/>
        <v>0</v>
      </c>
    </row>
    <row r="17" spans="1:8">
      <c r="A17" s="8">
        <v>3000</v>
      </c>
      <c r="B17" s="6" t="s">
        <v>22</v>
      </c>
      <c r="C17" s="7">
        <v>1408141.41</v>
      </c>
      <c r="D17" s="7">
        <v>512940.3</v>
      </c>
      <c r="E17" s="7">
        <f t="shared" si="5"/>
        <v>1921081.71</v>
      </c>
      <c r="F17" s="7">
        <v>409053.45</v>
      </c>
      <c r="G17" s="7">
        <v>409053.45</v>
      </c>
      <c r="H17" s="7">
        <f t="shared" si="4"/>
        <v>0</v>
      </c>
    </row>
    <row r="18" spans="1:8">
      <c r="A18" s="5">
        <v>4000</v>
      </c>
      <c r="B18" s="6" t="s">
        <v>17</v>
      </c>
      <c r="C18" s="7">
        <v>0</v>
      </c>
      <c r="D18" s="7">
        <v>0</v>
      </c>
      <c r="E18" s="7">
        <f t="shared" si="5"/>
        <v>0</v>
      </c>
      <c r="F18" s="7">
        <v>0</v>
      </c>
      <c r="G18" s="7">
        <v>0</v>
      </c>
      <c r="H18" s="7">
        <f t="shared" si="4"/>
        <v>0</v>
      </c>
    </row>
    <row r="19" spans="1:8">
      <c r="A19" s="8">
        <v>5000</v>
      </c>
      <c r="B19" s="6" t="s">
        <v>23</v>
      </c>
      <c r="C19" s="7">
        <v>100000</v>
      </c>
      <c r="D19" s="7">
        <v>24957125</v>
      </c>
      <c r="E19" s="7">
        <f t="shared" si="5"/>
        <v>25057125</v>
      </c>
      <c r="F19" s="7">
        <v>60621.599999999999</v>
      </c>
      <c r="G19" s="7">
        <v>60621.599999999999</v>
      </c>
      <c r="H19" s="7">
        <f t="shared" si="4"/>
        <v>0</v>
      </c>
    </row>
    <row r="20" spans="1:8">
      <c r="A20" s="5">
        <v>6000</v>
      </c>
      <c r="B20" s="6" t="s">
        <v>24</v>
      </c>
      <c r="C20" s="7">
        <v>250000</v>
      </c>
      <c r="D20" s="7">
        <v>3802319.73</v>
      </c>
      <c r="E20" s="7">
        <f t="shared" si="5"/>
        <v>4052319.73</v>
      </c>
      <c r="F20" s="7">
        <v>16102.66</v>
      </c>
      <c r="G20" s="7">
        <v>16102.66</v>
      </c>
      <c r="H20" s="7">
        <f t="shared" si="4"/>
        <v>0</v>
      </c>
    </row>
    <row r="21" spans="1:8">
      <c r="A21" s="8">
        <v>7000</v>
      </c>
      <c r="B21" s="6" t="s">
        <v>25</v>
      </c>
      <c r="C21" s="7">
        <v>400000</v>
      </c>
      <c r="D21" s="7">
        <v>0</v>
      </c>
      <c r="E21" s="7">
        <f t="shared" si="5"/>
        <v>400000</v>
      </c>
      <c r="F21" s="7">
        <v>0</v>
      </c>
      <c r="G21" s="7">
        <v>0</v>
      </c>
      <c r="H21" s="7">
        <f t="shared" si="4"/>
        <v>0</v>
      </c>
    </row>
    <row r="22" spans="1:8">
      <c r="A22" s="5">
        <v>8000</v>
      </c>
      <c r="B22" s="6" t="s">
        <v>26</v>
      </c>
      <c r="C22" s="7">
        <v>0</v>
      </c>
      <c r="D22" s="7">
        <v>0</v>
      </c>
      <c r="E22" s="7">
        <f t="shared" si="5"/>
        <v>0</v>
      </c>
      <c r="F22" s="7">
        <v>0</v>
      </c>
      <c r="G22" s="7">
        <v>0</v>
      </c>
      <c r="H22" s="7">
        <f t="shared" si="4"/>
        <v>0</v>
      </c>
    </row>
    <row r="23" spans="1:8">
      <c r="A23" s="11">
        <v>9000</v>
      </c>
      <c r="B23" s="12" t="s">
        <v>27</v>
      </c>
      <c r="C23" s="7">
        <v>0</v>
      </c>
      <c r="D23" s="7">
        <v>150000</v>
      </c>
      <c r="E23" s="7">
        <f t="shared" si="5"/>
        <v>150000</v>
      </c>
      <c r="F23" s="7">
        <v>0</v>
      </c>
      <c r="G23" s="7">
        <v>0</v>
      </c>
      <c r="H23" s="7">
        <f t="shared" si="4"/>
        <v>0</v>
      </c>
    </row>
    <row r="24" spans="1:8">
      <c r="A24" s="13"/>
      <c r="B24" s="14" t="s">
        <v>28</v>
      </c>
      <c r="C24" s="15">
        <f>C3-C14</f>
        <v>0</v>
      </c>
      <c r="D24" s="15">
        <f t="shared" ref="D24:H24" si="6">D3-D14</f>
        <v>0</v>
      </c>
      <c r="E24" s="15">
        <f t="shared" si="6"/>
        <v>0</v>
      </c>
      <c r="F24" s="15">
        <f t="shared" si="6"/>
        <v>12641154.43</v>
      </c>
      <c r="G24" s="15">
        <f t="shared" si="6"/>
        <v>12641154.43</v>
      </c>
      <c r="H24" s="15">
        <f t="shared" si="6"/>
        <v>0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E4:H7 E22:H23 E12:H13 H8:H10 E16:E20 H15:H20 E21 H21 E11:F11 H11" unlockedFormula="1"/>
    <ignoredError sqref="E14:H14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showGridLines="0" topLeftCell="A25" zoomScaleNormal="100" workbookViewId="0">
      <selection sqref="A1:K64"/>
    </sheetView>
  </sheetViews>
  <sheetFormatPr baseColWidth="10" defaultColWidth="11.42578125" defaultRowHeight="11.25"/>
  <cols>
    <col min="1" max="1" width="3.85546875" style="1" customWidth="1"/>
    <col min="2" max="2" width="18.140625" style="1" bestFit="1" customWidth="1"/>
    <col min="3" max="3" width="12.7109375" style="1" customWidth="1"/>
    <col min="4" max="16384" width="11.42578125" style="1"/>
  </cols>
  <sheetData>
    <row r="1" spans="1:8" ht="34.9" customHeight="1">
      <c r="A1" s="33" t="s">
        <v>50</v>
      </c>
      <c r="B1" s="34"/>
      <c r="C1" s="34"/>
      <c r="D1" s="34"/>
      <c r="E1" s="34"/>
      <c r="F1" s="34"/>
      <c r="G1" s="34"/>
      <c r="H1" s="35"/>
    </row>
    <row r="2" spans="1:8" ht="33.75">
      <c r="A2" s="32" t="s">
        <v>29</v>
      </c>
      <c r="B2" s="29" t="s">
        <v>1</v>
      </c>
      <c r="C2" s="30" t="s">
        <v>30</v>
      </c>
      <c r="D2" s="30" t="s">
        <v>31</v>
      </c>
      <c r="E2" s="30" t="s">
        <v>4</v>
      </c>
      <c r="F2" s="30" t="s">
        <v>5</v>
      </c>
      <c r="G2" s="30" t="s">
        <v>32</v>
      </c>
      <c r="H2" s="30" t="s">
        <v>33</v>
      </c>
    </row>
    <row r="3" spans="1:8">
      <c r="A3" s="31"/>
      <c r="B3" s="19" t="s">
        <v>34</v>
      </c>
      <c r="C3" s="16">
        <f t="shared" ref="C3:H3" si="0">SUM(C4:C10)</f>
        <v>9777000</v>
      </c>
      <c r="D3" s="16">
        <f t="shared" si="0"/>
        <v>29600000</v>
      </c>
      <c r="E3" s="16">
        <f t="shared" si="0"/>
        <v>39377000</v>
      </c>
      <c r="F3" s="16">
        <f t="shared" si="0"/>
        <v>16306160.27</v>
      </c>
      <c r="G3" s="16">
        <f t="shared" si="0"/>
        <v>16306160.27</v>
      </c>
      <c r="H3" s="16">
        <f t="shared" si="0"/>
        <v>0</v>
      </c>
    </row>
    <row r="4" spans="1:8">
      <c r="A4" s="17">
        <v>11</v>
      </c>
      <c r="B4" s="18" t="s">
        <v>35</v>
      </c>
      <c r="C4" s="7">
        <v>0</v>
      </c>
      <c r="D4" s="7">
        <v>0</v>
      </c>
      <c r="E4" s="7">
        <f t="shared" ref="E4:E9" si="1">+C4+D4</f>
        <v>0</v>
      </c>
      <c r="F4" s="7">
        <v>0</v>
      </c>
      <c r="G4" s="7">
        <v>0</v>
      </c>
      <c r="H4" s="7">
        <f t="shared" ref="H4:H10" si="2">+F4-G4</f>
        <v>0</v>
      </c>
    </row>
    <row r="5" spans="1:8">
      <c r="A5" s="17">
        <v>12</v>
      </c>
      <c r="B5" s="18" t="s">
        <v>36</v>
      </c>
      <c r="C5" s="7">
        <v>0</v>
      </c>
      <c r="D5" s="7">
        <v>0</v>
      </c>
      <c r="E5" s="7">
        <f t="shared" si="1"/>
        <v>0</v>
      </c>
      <c r="F5" s="7">
        <v>0</v>
      </c>
      <c r="G5" s="7">
        <v>0</v>
      </c>
      <c r="H5" s="7">
        <f t="shared" si="2"/>
        <v>0</v>
      </c>
    </row>
    <row r="6" spans="1:8">
      <c r="A6" s="17">
        <v>13</v>
      </c>
      <c r="B6" s="18" t="s">
        <v>37</v>
      </c>
      <c r="C6" s="7">
        <v>0</v>
      </c>
      <c r="D6" s="7">
        <v>0</v>
      </c>
      <c r="E6" s="7">
        <f t="shared" si="1"/>
        <v>0</v>
      </c>
      <c r="F6" s="7">
        <v>0</v>
      </c>
      <c r="G6" s="7">
        <v>0</v>
      </c>
      <c r="H6" s="7">
        <f t="shared" si="2"/>
        <v>0</v>
      </c>
    </row>
    <row r="7" spans="1:8">
      <c r="A7" s="17">
        <v>14</v>
      </c>
      <c r="B7" s="18" t="s">
        <v>38</v>
      </c>
      <c r="C7" s="7">
        <v>9777000</v>
      </c>
      <c r="D7" s="7">
        <v>17600000</v>
      </c>
      <c r="E7" s="7">
        <f>+C7+D7</f>
        <v>27377000</v>
      </c>
      <c r="F7" s="7">
        <v>16306160.27</v>
      </c>
      <c r="G7" s="7">
        <v>16306160.27</v>
      </c>
      <c r="H7" s="7">
        <f t="shared" si="2"/>
        <v>0</v>
      </c>
    </row>
    <row r="8" spans="1:8">
      <c r="A8" s="17">
        <v>15</v>
      </c>
      <c r="B8" s="18" t="s">
        <v>39</v>
      </c>
      <c r="C8" s="7">
        <v>0</v>
      </c>
      <c r="D8" s="7">
        <v>0</v>
      </c>
      <c r="E8" s="7">
        <f t="shared" si="1"/>
        <v>0</v>
      </c>
      <c r="F8" s="7">
        <v>0</v>
      </c>
      <c r="G8" s="7">
        <v>0</v>
      </c>
      <c r="H8" s="7">
        <f t="shared" si="2"/>
        <v>0</v>
      </c>
    </row>
    <row r="9" spans="1:8">
      <c r="A9" s="17">
        <v>16</v>
      </c>
      <c r="B9" s="18" t="s">
        <v>40</v>
      </c>
      <c r="C9" s="7">
        <v>0</v>
      </c>
      <c r="D9" s="7">
        <v>0</v>
      </c>
      <c r="E9" s="7">
        <f t="shared" si="1"/>
        <v>0</v>
      </c>
      <c r="F9" s="7">
        <v>0</v>
      </c>
      <c r="G9" s="7">
        <v>0</v>
      </c>
      <c r="H9" s="7">
        <f t="shared" si="2"/>
        <v>0</v>
      </c>
    </row>
    <row r="10" spans="1:8">
      <c r="A10" s="17">
        <v>17</v>
      </c>
      <c r="B10" s="18" t="s">
        <v>41</v>
      </c>
      <c r="C10" s="7">
        <v>0</v>
      </c>
      <c r="D10" s="7">
        <v>12000000</v>
      </c>
      <c r="E10" s="7">
        <v>12000000</v>
      </c>
      <c r="F10" s="7">
        <v>0</v>
      </c>
      <c r="G10" s="7">
        <v>0</v>
      </c>
      <c r="H10" s="7">
        <f t="shared" si="2"/>
        <v>0</v>
      </c>
    </row>
    <row r="11" spans="1:8">
      <c r="A11" s="17"/>
      <c r="B11" s="19" t="s">
        <v>42</v>
      </c>
      <c r="C11" s="16">
        <f>SUM(C12:C14)</f>
        <v>0</v>
      </c>
      <c r="D11" s="16">
        <f t="shared" ref="D11:H11" si="3">SUM(D12:D14)</f>
        <v>0</v>
      </c>
      <c r="E11" s="16">
        <f t="shared" si="3"/>
        <v>0</v>
      </c>
      <c r="F11" s="16">
        <f t="shared" si="3"/>
        <v>0</v>
      </c>
      <c r="G11" s="16">
        <f t="shared" si="3"/>
        <v>0</v>
      </c>
      <c r="H11" s="16">
        <f t="shared" si="3"/>
        <v>0</v>
      </c>
    </row>
    <row r="12" spans="1:8">
      <c r="A12" s="17">
        <v>25</v>
      </c>
      <c r="B12" s="18" t="s">
        <v>39</v>
      </c>
      <c r="C12" s="7">
        <v>0</v>
      </c>
      <c r="D12" s="7">
        <v>0</v>
      </c>
      <c r="E12" s="7">
        <f t="shared" ref="E12:E14" si="4">+C12+D12</f>
        <v>0</v>
      </c>
      <c r="F12" s="7">
        <v>0</v>
      </c>
      <c r="G12" s="7">
        <v>0</v>
      </c>
      <c r="H12" s="7">
        <f>+F12-G12</f>
        <v>0</v>
      </c>
    </row>
    <row r="13" spans="1:8">
      <c r="A13" s="17">
        <v>26</v>
      </c>
      <c r="B13" s="18" t="s">
        <v>40</v>
      </c>
      <c r="C13" s="7">
        <v>0</v>
      </c>
      <c r="D13" s="7">
        <v>0</v>
      </c>
      <c r="E13" s="7">
        <f t="shared" si="4"/>
        <v>0</v>
      </c>
      <c r="F13" s="7">
        <v>0</v>
      </c>
      <c r="G13" s="7">
        <v>0</v>
      </c>
      <c r="H13" s="7">
        <f>+F13-G13</f>
        <v>0</v>
      </c>
    </row>
    <row r="14" spans="1:8">
      <c r="A14" s="20">
        <v>27</v>
      </c>
      <c r="B14" s="21" t="s">
        <v>43</v>
      </c>
      <c r="C14" s="7">
        <v>0</v>
      </c>
      <c r="D14" s="7">
        <v>0</v>
      </c>
      <c r="E14" s="7">
        <f t="shared" si="4"/>
        <v>0</v>
      </c>
      <c r="F14" s="7">
        <v>0</v>
      </c>
      <c r="G14" s="7">
        <v>0</v>
      </c>
      <c r="H14" s="7">
        <f>+F14-G14</f>
        <v>0</v>
      </c>
    </row>
    <row r="15" spans="1:8">
      <c r="A15" s="22"/>
      <c r="B15" s="23" t="s">
        <v>44</v>
      </c>
      <c r="C15" s="24">
        <f>C3+C11</f>
        <v>9777000</v>
      </c>
      <c r="D15" s="24">
        <f t="shared" ref="D15:H15" si="5">D3+D11</f>
        <v>29600000</v>
      </c>
      <c r="E15" s="24">
        <f t="shared" si="5"/>
        <v>39377000</v>
      </c>
      <c r="F15" s="24">
        <f t="shared" si="5"/>
        <v>16306160.27</v>
      </c>
      <c r="G15" s="24">
        <f t="shared" si="5"/>
        <v>16306160.27</v>
      </c>
      <c r="H15" s="24">
        <f t="shared" si="5"/>
        <v>0</v>
      </c>
    </row>
    <row r="16" spans="1:8">
      <c r="A16" s="25"/>
      <c r="B16" s="26"/>
      <c r="C16" s="26"/>
      <c r="D16" s="26"/>
      <c r="E16" s="26"/>
      <c r="F16" s="26"/>
      <c r="G16" s="26"/>
      <c r="H16" s="26"/>
    </row>
    <row r="17" spans="1:8" ht="33.75">
      <c r="A17" s="32" t="s">
        <v>29</v>
      </c>
      <c r="B17" s="29" t="s">
        <v>1</v>
      </c>
      <c r="C17" s="30" t="s">
        <v>45</v>
      </c>
      <c r="D17" s="30" t="s">
        <v>31</v>
      </c>
      <c r="E17" s="30" t="s">
        <v>4</v>
      </c>
      <c r="F17" s="30" t="s">
        <v>5</v>
      </c>
      <c r="G17" s="30" t="s">
        <v>46</v>
      </c>
      <c r="H17" s="30" t="s">
        <v>47</v>
      </c>
    </row>
    <row r="18" spans="1:8">
      <c r="A18" s="31"/>
      <c r="B18" s="19" t="s">
        <v>34</v>
      </c>
      <c r="C18" s="16">
        <f t="shared" ref="C18:H18" si="6">SUM(C19:C25)</f>
        <v>9777000</v>
      </c>
      <c r="D18" s="16">
        <f t="shared" si="6"/>
        <v>29600000</v>
      </c>
      <c r="E18" s="16">
        <f t="shared" si="6"/>
        <v>39377000</v>
      </c>
      <c r="F18" s="16">
        <f t="shared" si="6"/>
        <v>3665005.8400000003</v>
      </c>
      <c r="G18" s="16">
        <f t="shared" si="6"/>
        <v>3665005.8400000003</v>
      </c>
      <c r="H18" s="16">
        <f t="shared" si="6"/>
        <v>0</v>
      </c>
    </row>
    <row r="19" spans="1:8">
      <c r="A19" s="17">
        <v>11</v>
      </c>
      <c r="B19" s="18" t="s">
        <v>35</v>
      </c>
      <c r="C19" s="7">
        <v>0</v>
      </c>
      <c r="D19" s="7">
        <v>0</v>
      </c>
      <c r="E19" s="7">
        <f t="shared" ref="E19:E25" si="7">+C19+D19</f>
        <v>0</v>
      </c>
      <c r="F19" s="7">
        <v>0</v>
      </c>
      <c r="G19" s="7">
        <v>0</v>
      </c>
      <c r="H19" s="7">
        <f t="shared" ref="H19:H25" si="8">+F19-G19</f>
        <v>0</v>
      </c>
    </row>
    <row r="20" spans="1:8">
      <c r="A20" s="17">
        <v>12</v>
      </c>
      <c r="B20" s="18" t="s">
        <v>36</v>
      </c>
      <c r="C20" s="7">
        <v>0</v>
      </c>
      <c r="D20" s="7">
        <v>0</v>
      </c>
      <c r="E20" s="7">
        <f t="shared" si="7"/>
        <v>0</v>
      </c>
      <c r="F20" s="7">
        <v>0</v>
      </c>
      <c r="G20" s="7">
        <v>0</v>
      </c>
      <c r="H20" s="7">
        <f t="shared" si="8"/>
        <v>0</v>
      </c>
    </row>
    <row r="21" spans="1:8">
      <c r="A21" s="17">
        <v>13</v>
      </c>
      <c r="B21" s="18" t="s">
        <v>37</v>
      </c>
      <c r="C21" s="7">
        <v>0</v>
      </c>
      <c r="D21" s="7">
        <v>0</v>
      </c>
      <c r="E21" s="7">
        <f t="shared" si="7"/>
        <v>0</v>
      </c>
      <c r="F21" s="7">
        <v>0</v>
      </c>
      <c r="G21" s="7">
        <v>0</v>
      </c>
      <c r="H21" s="7">
        <f t="shared" si="8"/>
        <v>0</v>
      </c>
    </row>
    <row r="22" spans="1:8">
      <c r="A22" s="17">
        <v>14</v>
      </c>
      <c r="B22" s="18" t="s">
        <v>38</v>
      </c>
      <c r="C22" s="7">
        <v>9777000</v>
      </c>
      <c r="D22" s="7">
        <v>17600000</v>
      </c>
      <c r="E22" s="7">
        <f t="shared" si="7"/>
        <v>27377000</v>
      </c>
      <c r="F22" s="7">
        <v>3665005.8400000003</v>
      </c>
      <c r="G22" s="7">
        <v>3665005.8400000003</v>
      </c>
      <c r="H22" s="7">
        <f t="shared" si="8"/>
        <v>0</v>
      </c>
    </row>
    <row r="23" spans="1:8">
      <c r="A23" s="17">
        <v>15</v>
      </c>
      <c r="B23" s="18" t="s">
        <v>39</v>
      </c>
      <c r="C23" s="7">
        <v>0</v>
      </c>
      <c r="D23" s="7">
        <v>0</v>
      </c>
      <c r="E23" s="7">
        <f t="shared" si="7"/>
        <v>0</v>
      </c>
      <c r="F23" s="7">
        <v>0</v>
      </c>
      <c r="G23" s="7">
        <v>0</v>
      </c>
      <c r="H23" s="7">
        <f t="shared" si="8"/>
        <v>0</v>
      </c>
    </row>
    <row r="24" spans="1:8">
      <c r="A24" s="17">
        <v>16</v>
      </c>
      <c r="B24" s="18" t="s">
        <v>40</v>
      </c>
      <c r="C24" s="7">
        <v>0</v>
      </c>
      <c r="D24" s="7">
        <v>0</v>
      </c>
      <c r="E24" s="7">
        <f t="shared" si="7"/>
        <v>0</v>
      </c>
      <c r="F24" s="7">
        <v>0</v>
      </c>
      <c r="G24" s="7">
        <v>0</v>
      </c>
      <c r="H24" s="7">
        <f t="shared" si="8"/>
        <v>0</v>
      </c>
    </row>
    <row r="25" spans="1:8">
      <c r="A25" s="17">
        <v>17</v>
      </c>
      <c r="B25" s="18" t="s">
        <v>41</v>
      </c>
      <c r="C25" s="7">
        <v>0</v>
      </c>
      <c r="D25" s="7">
        <v>12000000</v>
      </c>
      <c r="E25" s="7">
        <f t="shared" si="7"/>
        <v>12000000</v>
      </c>
      <c r="F25" s="7">
        <v>0</v>
      </c>
      <c r="G25" s="7">
        <v>0</v>
      </c>
      <c r="H25" s="7">
        <f t="shared" si="8"/>
        <v>0</v>
      </c>
    </row>
    <row r="26" spans="1:8">
      <c r="A26" s="17"/>
      <c r="B26" s="19" t="s">
        <v>42</v>
      </c>
      <c r="C26" s="16">
        <f>SUM(C27:C29)</f>
        <v>0</v>
      </c>
      <c r="D26" s="16">
        <f t="shared" ref="D26:H26" si="9">SUM(D27:D29)</f>
        <v>0</v>
      </c>
      <c r="E26" s="16">
        <f t="shared" si="9"/>
        <v>0</v>
      </c>
      <c r="F26" s="16">
        <f t="shared" si="9"/>
        <v>0</v>
      </c>
      <c r="G26" s="16">
        <f t="shared" si="9"/>
        <v>0</v>
      </c>
      <c r="H26" s="16">
        <f t="shared" si="9"/>
        <v>0</v>
      </c>
    </row>
    <row r="27" spans="1:8">
      <c r="A27" s="17">
        <v>25</v>
      </c>
      <c r="B27" s="18" t="s">
        <v>39</v>
      </c>
      <c r="C27" s="7">
        <v>0</v>
      </c>
      <c r="D27" s="7">
        <v>0</v>
      </c>
      <c r="E27" s="7">
        <f t="shared" ref="E27:E29" si="10">+C27+D27</f>
        <v>0</v>
      </c>
      <c r="F27" s="7">
        <v>0</v>
      </c>
      <c r="G27" s="7">
        <v>0</v>
      </c>
      <c r="H27" s="7">
        <f>+F27-G27</f>
        <v>0</v>
      </c>
    </row>
    <row r="28" spans="1:8">
      <c r="A28" s="17">
        <v>26</v>
      </c>
      <c r="B28" s="18" t="s">
        <v>40</v>
      </c>
      <c r="C28" s="7">
        <v>0</v>
      </c>
      <c r="D28" s="7">
        <v>0</v>
      </c>
      <c r="E28" s="7">
        <f t="shared" si="10"/>
        <v>0</v>
      </c>
      <c r="F28" s="7">
        <v>0</v>
      </c>
      <c r="G28" s="7">
        <v>0</v>
      </c>
      <c r="H28" s="7">
        <f>+F28-G28</f>
        <v>0</v>
      </c>
    </row>
    <row r="29" spans="1:8">
      <c r="A29" s="20">
        <v>27</v>
      </c>
      <c r="B29" s="21" t="s">
        <v>43</v>
      </c>
      <c r="C29" s="7">
        <v>0</v>
      </c>
      <c r="D29" s="7">
        <v>0</v>
      </c>
      <c r="E29" s="7">
        <f t="shared" si="10"/>
        <v>0</v>
      </c>
      <c r="F29" s="7">
        <v>0</v>
      </c>
      <c r="G29" s="7">
        <v>0</v>
      </c>
      <c r="H29" s="7">
        <f>+F29-G29</f>
        <v>0</v>
      </c>
    </row>
    <row r="30" spans="1:8">
      <c r="A30" s="22"/>
      <c r="B30" s="23" t="s">
        <v>48</v>
      </c>
      <c r="C30" s="24">
        <f>C18+C26</f>
        <v>9777000</v>
      </c>
      <c r="D30" s="24">
        <f t="shared" ref="D30:H30" si="11">D18+D26</f>
        <v>29600000</v>
      </c>
      <c r="E30" s="24">
        <f t="shared" si="11"/>
        <v>39377000</v>
      </c>
      <c r="F30" s="24">
        <f t="shared" si="11"/>
        <v>3665005.8400000003</v>
      </c>
      <c r="G30" s="24">
        <f t="shared" si="11"/>
        <v>3665005.8400000003</v>
      </c>
      <c r="H30" s="24">
        <f t="shared" si="11"/>
        <v>0</v>
      </c>
    </row>
    <row r="31" spans="1:8">
      <c r="A31" s="25"/>
      <c r="B31" s="26"/>
      <c r="C31" s="26"/>
      <c r="D31" s="26"/>
      <c r="E31" s="26"/>
      <c r="F31" s="26"/>
      <c r="G31" s="26"/>
      <c r="H31" s="26"/>
    </row>
    <row r="32" spans="1:8" ht="33.75">
      <c r="A32" s="32" t="s">
        <v>29</v>
      </c>
      <c r="B32" s="29" t="s">
        <v>1</v>
      </c>
      <c r="C32" s="30" t="s">
        <v>2</v>
      </c>
      <c r="D32" s="30" t="s">
        <v>31</v>
      </c>
      <c r="E32" s="30" t="s">
        <v>4</v>
      </c>
      <c r="F32" s="30" t="s">
        <v>5</v>
      </c>
      <c r="G32" s="30" t="s">
        <v>6</v>
      </c>
      <c r="H32" s="30" t="s">
        <v>7</v>
      </c>
    </row>
    <row r="33" spans="1:8">
      <c r="A33" s="31"/>
      <c r="B33" s="19" t="s">
        <v>34</v>
      </c>
      <c r="C33" s="16">
        <f t="shared" ref="C33:H33" si="12">SUM(C34:C40)</f>
        <v>0</v>
      </c>
      <c r="D33" s="16">
        <f t="shared" si="12"/>
        <v>0</v>
      </c>
      <c r="E33" s="16">
        <f t="shared" si="12"/>
        <v>0</v>
      </c>
      <c r="F33" s="16">
        <f t="shared" si="12"/>
        <v>12641154.43</v>
      </c>
      <c r="G33" s="16">
        <f t="shared" si="12"/>
        <v>12641154.43</v>
      </c>
      <c r="H33" s="16">
        <f t="shared" si="12"/>
        <v>0</v>
      </c>
    </row>
    <row r="34" spans="1:8">
      <c r="A34" s="17">
        <v>11</v>
      </c>
      <c r="B34" s="18" t="s">
        <v>35</v>
      </c>
      <c r="C34" s="7">
        <f>C4-C19</f>
        <v>0</v>
      </c>
      <c r="D34" s="7">
        <f t="shared" ref="D34:G34" si="13">D4-D19</f>
        <v>0</v>
      </c>
      <c r="E34" s="7">
        <f t="shared" si="13"/>
        <v>0</v>
      </c>
      <c r="F34" s="7">
        <f t="shared" si="13"/>
        <v>0</v>
      </c>
      <c r="G34" s="7">
        <f t="shared" si="13"/>
        <v>0</v>
      </c>
      <c r="H34" s="7">
        <f>H4-H19</f>
        <v>0</v>
      </c>
    </row>
    <row r="35" spans="1:8">
      <c r="A35" s="17">
        <v>12</v>
      </c>
      <c r="B35" s="18" t="s">
        <v>36</v>
      </c>
      <c r="C35" s="7">
        <f t="shared" ref="C35:H35" si="14">C5-C20</f>
        <v>0</v>
      </c>
      <c r="D35" s="7">
        <f t="shared" si="14"/>
        <v>0</v>
      </c>
      <c r="E35" s="7">
        <f t="shared" si="14"/>
        <v>0</v>
      </c>
      <c r="F35" s="7">
        <f t="shared" si="14"/>
        <v>0</v>
      </c>
      <c r="G35" s="7">
        <f t="shared" si="14"/>
        <v>0</v>
      </c>
      <c r="H35" s="7">
        <f t="shared" si="14"/>
        <v>0</v>
      </c>
    </row>
    <row r="36" spans="1:8">
      <c r="A36" s="17">
        <v>13</v>
      </c>
      <c r="B36" s="18" t="s">
        <v>37</v>
      </c>
      <c r="C36" s="7">
        <f t="shared" ref="C36:H36" si="15">C6-C21</f>
        <v>0</v>
      </c>
      <c r="D36" s="7">
        <f t="shared" si="15"/>
        <v>0</v>
      </c>
      <c r="E36" s="7">
        <f t="shared" si="15"/>
        <v>0</v>
      </c>
      <c r="F36" s="7">
        <f t="shared" si="15"/>
        <v>0</v>
      </c>
      <c r="G36" s="7">
        <f t="shared" si="15"/>
        <v>0</v>
      </c>
      <c r="H36" s="7">
        <f t="shared" si="15"/>
        <v>0</v>
      </c>
    </row>
    <row r="37" spans="1:8">
      <c r="A37" s="17">
        <v>14</v>
      </c>
      <c r="B37" s="18" t="s">
        <v>38</v>
      </c>
      <c r="C37" s="7">
        <f>C7-C22</f>
        <v>0</v>
      </c>
      <c r="D37" s="7">
        <f t="shared" ref="D37:G37" si="16">D7-D22</f>
        <v>0</v>
      </c>
      <c r="E37" s="7">
        <f t="shared" si="16"/>
        <v>0</v>
      </c>
      <c r="F37" s="7">
        <f t="shared" si="16"/>
        <v>12641154.43</v>
      </c>
      <c r="G37" s="7">
        <f t="shared" si="16"/>
        <v>12641154.43</v>
      </c>
      <c r="H37" s="7">
        <f>H7-H22</f>
        <v>0</v>
      </c>
    </row>
    <row r="38" spans="1:8">
      <c r="A38" s="17">
        <v>15</v>
      </c>
      <c r="B38" s="18" t="s">
        <v>39</v>
      </c>
      <c r="C38" s="7">
        <f t="shared" ref="C38:H38" si="17">C8-C23</f>
        <v>0</v>
      </c>
      <c r="D38" s="7">
        <f t="shared" si="17"/>
        <v>0</v>
      </c>
      <c r="E38" s="7">
        <f t="shared" si="17"/>
        <v>0</v>
      </c>
      <c r="F38" s="7">
        <f t="shared" si="17"/>
        <v>0</v>
      </c>
      <c r="G38" s="7">
        <f t="shared" si="17"/>
        <v>0</v>
      </c>
      <c r="H38" s="7">
        <f t="shared" si="17"/>
        <v>0</v>
      </c>
    </row>
    <row r="39" spans="1:8">
      <c r="A39" s="17">
        <v>16</v>
      </c>
      <c r="B39" s="18" t="s">
        <v>40</v>
      </c>
      <c r="C39" s="7">
        <f t="shared" ref="C39:H39" si="18">C9-C24</f>
        <v>0</v>
      </c>
      <c r="D39" s="7">
        <f t="shared" si="18"/>
        <v>0</v>
      </c>
      <c r="E39" s="7">
        <f t="shared" si="18"/>
        <v>0</v>
      </c>
      <c r="F39" s="7">
        <f t="shared" si="18"/>
        <v>0</v>
      </c>
      <c r="G39" s="7">
        <f t="shared" si="18"/>
        <v>0</v>
      </c>
      <c r="H39" s="7">
        <f t="shared" si="18"/>
        <v>0</v>
      </c>
    </row>
    <row r="40" spans="1:8">
      <c r="A40" s="17">
        <v>17</v>
      </c>
      <c r="B40" s="18" t="s">
        <v>41</v>
      </c>
      <c r="C40" s="7">
        <f t="shared" ref="C40:H40" si="19">C10-C25</f>
        <v>0</v>
      </c>
      <c r="D40" s="7">
        <f t="shared" si="19"/>
        <v>0</v>
      </c>
      <c r="E40" s="7">
        <f t="shared" si="19"/>
        <v>0</v>
      </c>
      <c r="F40" s="7">
        <f t="shared" si="19"/>
        <v>0</v>
      </c>
      <c r="G40" s="7">
        <f t="shared" si="19"/>
        <v>0</v>
      </c>
      <c r="H40" s="7">
        <f t="shared" si="19"/>
        <v>0</v>
      </c>
    </row>
    <row r="41" spans="1:8">
      <c r="A41" s="17"/>
      <c r="B41" s="19" t="s">
        <v>42</v>
      </c>
      <c r="C41" s="16">
        <f>SUM(C42:C44)</f>
        <v>0</v>
      </c>
      <c r="D41" s="16">
        <f t="shared" ref="D41:H41" si="20">SUM(D42:D44)</f>
        <v>0</v>
      </c>
      <c r="E41" s="16">
        <f t="shared" si="20"/>
        <v>0</v>
      </c>
      <c r="F41" s="16">
        <f t="shared" si="20"/>
        <v>0</v>
      </c>
      <c r="G41" s="16">
        <f t="shared" si="20"/>
        <v>0</v>
      </c>
      <c r="H41" s="16">
        <f t="shared" si="20"/>
        <v>0</v>
      </c>
    </row>
    <row r="42" spans="1:8">
      <c r="A42" s="17">
        <v>25</v>
      </c>
      <c r="B42" s="18" t="s">
        <v>39</v>
      </c>
      <c r="C42" s="7">
        <f t="shared" ref="C42:H42" si="21">C12-C27</f>
        <v>0</v>
      </c>
      <c r="D42" s="7">
        <f t="shared" si="21"/>
        <v>0</v>
      </c>
      <c r="E42" s="7">
        <f t="shared" si="21"/>
        <v>0</v>
      </c>
      <c r="F42" s="7">
        <f t="shared" si="21"/>
        <v>0</v>
      </c>
      <c r="G42" s="7">
        <f t="shared" si="21"/>
        <v>0</v>
      </c>
      <c r="H42" s="7">
        <f t="shared" si="21"/>
        <v>0</v>
      </c>
    </row>
    <row r="43" spans="1:8">
      <c r="A43" s="17">
        <v>26</v>
      </c>
      <c r="B43" s="18" t="s">
        <v>40</v>
      </c>
      <c r="C43" s="7">
        <f t="shared" ref="C43:H43" si="22">C13-C28</f>
        <v>0</v>
      </c>
      <c r="D43" s="7">
        <f t="shared" si="22"/>
        <v>0</v>
      </c>
      <c r="E43" s="7">
        <f t="shared" si="22"/>
        <v>0</v>
      </c>
      <c r="F43" s="7">
        <f t="shared" si="22"/>
        <v>0</v>
      </c>
      <c r="G43" s="7">
        <f t="shared" si="22"/>
        <v>0</v>
      </c>
      <c r="H43" s="7">
        <f t="shared" si="22"/>
        <v>0</v>
      </c>
    </row>
    <row r="44" spans="1:8">
      <c r="A44" s="20">
        <v>27</v>
      </c>
      <c r="B44" s="21" t="s">
        <v>43</v>
      </c>
      <c r="C44" s="7">
        <f t="shared" ref="C44:H44" si="23">C14-C29</f>
        <v>0</v>
      </c>
      <c r="D44" s="7">
        <f t="shared" si="23"/>
        <v>0</v>
      </c>
      <c r="E44" s="7">
        <f t="shared" si="23"/>
        <v>0</v>
      </c>
      <c r="F44" s="7">
        <f t="shared" si="23"/>
        <v>0</v>
      </c>
      <c r="G44" s="7">
        <f t="shared" si="23"/>
        <v>0</v>
      </c>
      <c r="H44" s="7">
        <f t="shared" si="23"/>
        <v>0</v>
      </c>
    </row>
    <row r="45" spans="1:8">
      <c r="A45" s="27"/>
      <c r="B45" s="23" t="s">
        <v>28</v>
      </c>
      <c r="C45" s="24">
        <f>C33+C41</f>
        <v>0</v>
      </c>
      <c r="D45" s="24">
        <f t="shared" ref="D45:H45" si="24">D33+D41</f>
        <v>0</v>
      </c>
      <c r="E45" s="24">
        <f t="shared" si="24"/>
        <v>0</v>
      </c>
      <c r="F45" s="24">
        <f t="shared" si="24"/>
        <v>12641154.43</v>
      </c>
      <c r="G45" s="24">
        <f t="shared" si="24"/>
        <v>12641154.43</v>
      </c>
      <c r="H45" s="24">
        <f t="shared" si="24"/>
        <v>0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C3:H6 C45:H45 C27:H32 C26:D26 C12:H17 C11:D11 C18:H21 C33:H33 C35:H36 C42:H44 C8:H9 H7 C23:H24 E22 H22 D34:G34 C38:H40 D37:G37 C10 F10:H10 C25 E25:H25" unlockedFormula="1"/>
    <ignoredError sqref="E26:H26 E11:H11 C41:H41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EFDFA0A-95C8-4CCE-91B0-0BEB8C9AF0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CRI-COG</vt:lpstr>
      <vt:lpstr>CFF</vt:lpstr>
      <vt:lpstr>CFF!Área_de_impresión</vt:lpstr>
      <vt:lpstr>'CRI-COG'!Área_de_impresión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Usuario</cp:lastModifiedBy>
  <cp:revision/>
  <cp:lastPrinted>2022-07-07T14:11:51Z</cp:lastPrinted>
  <dcterms:created xsi:type="dcterms:W3CDTF">2017-12-20T04:54:53Z</dcterms:created>
  <dcterms:modified xsi:type="dcterms:W3CDTF">2022-07-07T14:13:37Z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