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6_INFORMACION_PROGRAMATICA\JUL-SEP\"/>
    </mc:Choice>
  </mc:AlternateContent>
  <xr:revisionPtr revIDLastSave="0" documentId="13_ncr:1_{BFC70576-3CAC-4CFC-B3C9-325ABC02C9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" l="1"/>
  <c r="L48" i="1"/>
  <c r="G48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7" i="1" l="1"/>
  <c r="G9" i="1"/>
  <c r="K51" i="1" l="1"/>
  <c r="J51" i="1"/>
  <c r="I51" i="1"/>
  <c r="H51" i="1"/>
  <c r="G51" i="1"/>
  <c r="K42" i="1"/>
  <c r="J42" i="1"/>
  <c r="I42" i="1"/>
  <c r="H42" i="1"/>
  <c r="G42" i="1"/>
  <c r="M51" i="1" l="1"/>
  <c r="M47" i="1"/>
  <c r="M42" i="1"/>
  <c r="M9" i="1"/>
  <c r="K53" i="1"/>
  <c r="I53" i="1"/>
  <c r="H53" i="1"/>
  <c r="J53" i="1"/>
  <c r="G53" i="1"/>
  <c r="L51" i="1"/>
  <c r="L47" i="1"/>
  <c r="L42" i="1"/>
  <c r="L9" i="1"/>
  <c r="L53" i="1" l="1"/>
  <c r="M53" i="1"/>
</calcChain>
</file>

<file path=xl/sharedStrings.xml><?xml version="1.0" encoding="utf-8"?>
<sst xmlns="http://schemas.openxmlformats.org/spreadsheetml/2006/main" count="73" uniqueCount="47">
  <si>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</si>
  <si>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</si>
  <si>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</si>
  <si>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</si>
  <si>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</si>
  <si>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</si>
  <si>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</si>
  <si>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</si>
  <si>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</si>
  <si>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</si>
  <si>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</si>
  <si>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</si>
  <si>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</si>
  <si>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</si>
  <si>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</si>
  <si>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</si>
  <si>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</si>
  <si>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</si>
  <si>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</si>
  <si>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</si>
  <si>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</si>
  <si>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E0001.C10A1</t>
  </si>
  <si>
    <t>Entrega de viviendas y/o lotes.</t>
  </si>
  <si>
    <t>Muebles de oficina y estantería</t>
  </si>
  <si>
    <t>Objetos valiosos</t>
  </si>
  <si>
    <t>Computadoras y equipo periférico</t>
  </si>
  <si>
    <t>Sistemas de aire acondicionado calefacción y refr</t>
  </si>
  <si>
    <t>Licencias informaticas e intelectuales</t>
  </si>
  <si>
    <t>E0001.C12A1</t>
  </si>
  <si>
    <t>Tramite de escrituras</t>
  </si>
  <si>
    <t>E0001.C14A1</t>
  </si>
  <si>
    <t>Actividades operativas direccion administrativa</t>
  </si>
  <si>
    <t>E0001.C14A2</t>
  </si>
  <si>
    <t>EJECUCION DE LAS ACT OPERATIVAS COORD ACCESO</t>
  </si>
  <si>
    <t>E0001.C15A1</t>
  </si>
  <si>
    <t>Avance de entrega proyectos de obra</t>
  </si>
  <si>
    <t>E0001.C16A1</t>
  </si>
  <si>
    <t>sol. expropiación asentamientos humanos irreg</t>
  </si>
  <si>
    <t>E0001.C7A1</t>
  </si>
  <si>
    <t>PAGOS PARA EL CUMPLIMIENTO DEL CONTRAT0</t>
  </si>
  <si>
    <t>Terrenos</t>
  </si>
  <si>
    <t>E0001.C15A3</t>
  </si>
  <si>
    <t>Gestión de permisos para desarrollar lotes urb</t>
  </si>
  <si>
    <t>División de terrenos y Constr de obras de urbaniz</t>
  </si>
  <si>
    <t>E0001.C15A4</t>
  </si>
  <si>
    <t>Cierre de obras de urbanización</t>
  </si>
  <si>
    <t>Instituto Municipal de Vivienda de Irapuato,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</si>
</sst>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303A38B2-3E20-432E-8EC8-E72F80E5EB42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8"/>
  <sheetViews>
    <sheetView tabSelected="1" topLeftCell="A31" workbookViewId="0">
      <selection activeCell="D23" sqref="D2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1</v>
      </c>
      <c r="E2" s="83" t="s">
        <v>2</v>
      </c>
      <c r="F2" s="80" t="s">
        <v>3</v>
      </c>
      <c r="G2" s="84" t="s">
        <v>4</v>
      </c>
      <c r="H2" s="84"/>
      <c r="I2" s="84"/>
      <c r="J2" s="84"/>
      <c r="K2" s="84"/>
      <c r="L2" s="84"/>
      <c r="M2" s="85"/>
    </row>
    <row r="3" spans="2:13" ht="13.15" customHeight="1" x14ac:dyDescent="0.2">
      <c r="B3" s="76"/>
      <c r="C3" s="77"/>
      <c r="D3" s="81"/>
      <c r="E3" s="83"/>
      <c r="F3" s="81"/>
      <c r="G3" s="86" t="s">
        <v>20</v>
      </c>
      <c r="H3" s="88" t="s">
        <v>5</v>
      </c>
      <c r="I3" s="55" t="s">
        <v>6</v>
      </c>
      <c r="J3" s="55" t="s">
        <v>7</v>
      </c>
      <c r="K3" s="55" t="s">
        <v>8</v>
      </c>
      <c r="L3" s="58" t="s">
        <v>9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10</v>
      </c>
      <c r="M4" s="62" t="s">
        <v>11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12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67" t="s">
        <v>13</v>
      </c>
      <c r="D7" s="6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39" si="0">+H9</f>
        <v>1500</v>
      </c>
      <c r="H9" s="36">
        <v>1500</v>
      </c>
      <c r="I9" s="36">
        <v>3000</v>
      </c>
      <c r="J9" s="36">
        <v>805</v>
      </c>
      <c r="K9" s="36">
        <v>805</v>
      </c>
      <c r="L9" s="37">
        <f t="shared" ref="L9:L39" si="1">IFERROR(K9/H9,0)</f>
        <v>0.53666666666666663</v>
      </c>
      <c r="M9" s="38">
        <f t="shared" ref="M9:M39" si="2">IFERROR(K9/I9,0)</f>
        <v>0.26833333333333331</v>
      </c>
    </row>
    <row r="10" spans="2:13" x14ac:dyDescent="0.2">
      <c r="B10" s="32"/>
      <c r="C10" s="33"/>
      <c r="D10" s="34"/>
      <c r="E10" s="29">
        <v>5141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8500</v>
      </c>
      <c r="H11" s="36">
        <v>8500</v>
      </c>
      <c r="I11" s="36">
        <v>17000</v>
      </c>
      <c r="J11" s="36">
        <v>6062.09</v>
      </c>
      <c r="K11" s="36">
        <v>6062.09</v>
      </c>
      <c r="L11" s="37">
        <f t="shared" si="1"/>
        <v>0.7131870588235294</v>
      </c>
      <c r="M11" s="38">
        <f t="shared" si="2"/>
        <v>0.3565935294117647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 t="shared" si="0"/>
        <v>0</v>
      </c>
      <c r="H12" s="36">
        <v>0</v>
      </c>
      <c r="I12" s="36">
        <v>1500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5971</v>
      </c>
      <c r="F13" s="30" t="s">
        <v>27</v>
      </c>
      <c r="G13" s="35">
        <f t="shared" si="0"/>
        <v>0</v>
      </c>
      <c r="H13" s="36">
        <v>0</v>
      </c>
      <c r="I13" s="36">
        <v>1500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 t="s">
        <v>28</v>
      </c>
      <c r="C14" s="33"/>
      <c r="D14" s="34" t="s">
        <v>29</v>
      </c>
      <c r="E14" s="29">
        <v>5111</v>
      </c>
      <c r="F14" s="30" t="s">
        <v>23</v>
      </c>
      <c r="G14" s="35">
        <f t="shared" si="0"/>
        <v>3750</v>
      </c>
      <c r="H14" s="36">
        <v>3750</v>
      </c>
      <c r="I14" s="36">
        <v>7500</v>
      </c>
      <c r="J14" s="36">
        <v>2012.5</v>
      </c>
      <c r="K14" s="36">
        <v>2012.5</v>
      </c>
      <c r="L14" s="37">
        <f t="shared" si="1"/>
        <v>0.53666666666666663</v>
      </c>
      <c r="M14" s="38">
        <f t="shared" si="2"/>
        <v>0.26833333333333331</v>
      </c>
    </row>
    <row r="15" spans="2:13" x14ac:dyDescent="0.2">
      <c r="B15" s="32"/>
      <c r="C15" s="33"/>
      <c r="D15" s="34"/>
      <c r="E15" s="29">
        <v>5141</v>
      </c>
      <c r="F15" s="30" t="s">
        <v>24</v>
      </c>
      <c r="G15" s="35">
        <f t="shared" si="0"/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5151</v>
      </c>
      <c r="F16" s="30" t="s">
        <v>25</v>
      </c>
      <c r="G16" s="35">
        <f t="shared" si="0"/>
        <v>21250</v>
      </c>
      <c r="H16" s="36">
        <v>21250</v>
      </c>
      <c r="I16" s="36">
        <v>42500</v>
      </c>
      <c r="J16" s="36">
        <v>15155.58</v>
      </c>
      <c r="K16" s="36">
        <v>15155.58</v>
      </c>
      <c r="L16" s="37">
        <f t="shared" si="1"/>
        <v>0.71320376470588231</v>
      </c>
      <c r="M16" s="38">
        <f t="shared" si="2"/>
        <v>0.35660188235294116</v>
      </c>
    </row>
    <row r="17" spans="2:13" x14ac:dyDescent="0.2">
      <c r="B17" s="32"/>
      <c r="C17" s="33"/>
      <c r="D17" s="34"/>
      <c r="E17" s="29">
        <v>5641</v>
      </c>
      <c r="F17" s="30" t="s">
        <v>26</v>
      </c>
      <c r="G17" s="35">
        <f t="shared" si="0"/>
        <v>0</v>
      </c>
      <c r="H17" s="36">
        <v>0</v>
      </c>
      <c r="I17" s="36">
        <v>3750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5971</v>
      </c>
      <c r="F18" s="30" t="s">
        <v>27</v>
      </c>
      <c r="G18" s="35">
        <f t="shared" si="0"/>
        <v>0</v>
      </c>
      <c r="H18" s="36">
        <v>0</v>
      </c>
      <c r="I18" s="36">
        <v>1500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30</v>
      </c>
      <c r="C19" s="33"/>
      <c r="D19" s="34" t="s">
        <v>31</v>
      </c>
      <c r="E19" s="29">
        <v>5111</v>
      </c>
      <c r="F19" s="30" t="s">
        <v>23</v>
      </c>
      <c r="G19" s="35">
        <f t="shared" si="0"/>
        <v>3750</v>
      </c>
      <c r="H19" s="36">
        <v>3750</v>
      </c>
      <c r="I19" s="36">
        <v>7500</v>
      </c>
      <c r="J19" s="36">
        <v>2012.5</v>
      </c>
      <c r="K19" s="36">
        <v>2012.5</v>
      </c>
      <c r="L19" s="37">
        <f t="shared" si="1"/>
        <v>0.53666666666666663</v>
      </c>
      <c r="M19" s="38">
        <f t="shared" si="2"/>
        <v>0.26833333333333331</v>
      </c>
    </row>
    <row r="20" spans="2:13" x14ac:dyDescent="0.2">
      <c r="B20" s="32"/>
      <c r="C20" s="33"/>
      <c r="D20" s="34"/>
      <c r="E20" s="29">
        <v>5141</v>
      </c>
      <c r="F20" s="30" t="s">
        <v>24</v>
      </c>
      <c r="G20" s="35">
        <f t="shared" si="0"/>
        <v>0</v>
      </c>
      <c r="H20" s="36">
        <v>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5151</v>
      </c>
      <c r="F21" s="30" t="s">
        <v>25</v>
      </c>
      <c r="G21" s="35">
        <f t="shared" si="0"/>
        <v>21250</v>
      </c>
      <c r="H21" s="36">
        <v>21250</v>
      </c>
      <c r="I21" s="36">
        <v>42500</v>
      </c>
      <c r="J21" s="36">
        <v>15155.58</v>
      </c>
      <c r="K21" s="36">
        <v>15155.58</v>
      </c>
      <c r="L21" s="37">
        <f t="shared" si="1"/>
        <v>0.71320376470588231</v>
      </c>
      <c r="M21" s="38">
        <f t="shared" si="2"/>
        <v>0.35660188235294116</v>
      </c>
    </row>
    <row r="22" spans="2:13" x14ac:dyDescent="0.2">
      <c r="B22" s="32"/>
      <c r="C22" s="33"/>
      <c r="D22" s="34"/>
      <c r="E22" s="29">
        <v>5641</v>
      </c>
      <c r="F22" s="30" t="s">
        <v>26</v>
      </c>
      <c r="G22" s="35">
        <f t="shared" si="0"/>
        <v>0</v>
      </c>
      <c r="H22" s="36">
        <v>0</v>
      </c>
      <c r="I22" s="36">
        <v>3750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5971</v>
      </c>
      <c r="F23" s="30" t="s">
        <v>27</v>
      </c>
      <c r="G23" s="35">
        <f t="shared" si="0"/>
        <v>0</v>
      </c>
      <c r="H23" s="36">
        <v>0</v>
      </c>
      <c r="I23" s="36">
        <v>1500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32</v>
      </c>
      <c r="C24" s="33"/>
      <c r="D24" s="34" t="s">
        <v>33</v>
      </c>
      <c r="E24" s="29">
        <v>5111</v>
      </c>
      <c r="F24" s="30" t="s">
        <v>23</v>
      </c>
      <c r="G24" s="35">
        <f t="shared" si="0"/>
        <v>750</v>
      </c>
      <c r="H24" s="36">
        <v>750</v>
      </c>
      <c r="I24" s="36">
        <v>1500</v>
      </c>
      <c r="J24" s="36">
        <v>337.45</v>
      </c>
      <c r="K24" s="36">
        <v>337.45</v>
      </c>
      <c r="L24" s="37">
        <f t="shared" si="1"/>
        <v>0.4499333333333333</v>
      </c>
      <c r="M24" s="38">
        <f t="shared" si="2"/>
        <v>0.22496666666666665</v>
      </c>
    </row>
    <row r="25" spans="2:13" x14ac:dyDescent="0.2">
      <c r="B25" s="32"/>
      <c r="C25" s="33"/>
      <c r="D25" s="34"/>
      <c r="E25" s="29">
        <v>5141</v>
      </c>
      <c r="F25" s="30" t="s">
        <v>24</v>
      </c>
      <c r="G25" s="35">
        <f t="shared" si="0"/>
        <v>0</v>
      </c>
      <c r="H25" s="36">
        <v>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5151</v>
      </c>
      <c r="F26" s="30" t="s">
        <v>25</v>
      </c>
      <c r="G26" s="35">
        <f t="shared" si="0"/>
        <v>4250</v>
      </c>
      <c r="H26" s="36">
        <v>4250</v>
      </c>
      <c r="I26" s="36">
        <v>8500</v>
      </c>
      <c r="J26" s="36">
        <v>3030.69</v>
      </c>
      <c r="K26" s="36">
        <v>3030.69</v>
      </c>
      <c r="L26" s="37">
        <f t="shared" si="1"/>
        <v>0.71310352941176469</v>
      </c>
      <c r="M26" s="38">
        <f t="shared" si="2"/>
        <v>0.35655176470588235</v>
      </c>
    </row>
    <row r="27" spans="2:13" x14ac:dyDescent="0.2">
      <c r="B27" s="32"/>
      <c r="C27" s="33"/>
      <c r="D27" s="34"/>
      <c r="E27" s="29">
        <v>5641</v>
      </c>
      <c r="F27" s="30" t="s">
        <v>26</v>
      </c>
      <c r="G27" s="35">
        <f t="shared" si="0"/>
        <v>0</v>
      </c>
      <c r="H27" s="36">
        <v>0</v>
      </c>
      <c r="I27" s="36">
        <v>750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5971</v>
      </c>
      <c r="F28" s="30" t="s">
        <v>27</v>
      </c>
      <c r="G28" s="35">
        <f t="shared" si="0"/>
        <v>0</v>
      </c>
      <c r="H28" s="36">
        <v>0</v>
      </c>
      <c r="I28" s="36">
        <v>1500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 t="s">
        <v>34</v>
      </c>
      <c r="C29" s="33"/>
      <c r="D29" s="34" t="s">
        <v>35</v>
      </c>
      <c r="E29" s="29">
        <v>5111</v>
      </c>
      <c r="F29" s="30" t="s">
        <v>23</v>
      </c>
      <c r="G29" s="35">
        <f t="shared" si="0"/>
        <v>2250</v>
      </c>
      <c r="H29" s="36">
        <v>2250</v>
      </c>
      <c r="I29" s="36">
        <v>2250</v>
      </c>
      <c r="J29" s="36">
        <v>1542.53</v>
      </c>
      <c r="K29" s="36">
        <v>1542.53</v>
      </c>
      <c r="L29" s="37">
        <f t="shared" si="1"/>
        <v>0.68556888888888889</v>
      </c>
      <c r="M29" s="38">
        <f t="shared" si="2"/>
        <v>0.68556888888888889</v>
      </c>
    </row>
    <row r="30" spans="2:13" x14ac:dyDescent="0.2">
      <c r="B30" s="32"/>
      <c r="C30" s="33"/>
      <c r="D30" s="34"/>
      <c r="E30" s="29">
        <v>5141</v>
      </c>
      <c r="F30" s="30" t="s">
        <v>24</v>
      </c>
      <c r="G30" s="35">
        <f t="shared" si="0"/>
        <v>0</v>
      </c>
      <c r="H30" s="36">
        <v>0</v>
      </c>
      <c r="I30" s="36">
        <v>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5151</v>
      </c>
      <c r="F31" s="30" t="s">
        <v>25</v>
      </c>
      <c r="G31" s="35">
        <f t="shared" si="0"/>
        <v>12750</v>
      </c>
      <c r="H31" s="36">
        <v>12750</v>
      </c>
      <c r="I31" s="36">
        <v>12750</v>
      </c>
      <c r="J31" s="36">
        <v>9093.49</v>
      </c>
      <c r="K31" s="36">
        <v>9093.49</v>
      </c>
      <c r="L31" s="37">
        <f t="shared" si="1"/>
        <v>0.7132149019607843</v>
      </c>
      <c r="M31" s="38">
        <f t="shared" si="2"/>
        <v>0.7132149019607843</v>
      </c>
    </row>
    <row r="32" spans="2:13" x14ac:dyDescent="0.2">
      <c r="B32" s="32"/>
      <c r="C32" s="33"/>
      <c r="D32" s="34"/>
      <c r="E32" s="29">
        <v>5641</v>
      </c>
      <c r="F32" s="30" t="s">
        <v>26</v>
      </c>
      <c r="G32" s="35">
        <f t="shared" si="0"/>
        <v>0</v>
      </c>
      <c r="H32" s="36">
        <v>0</v>
      </c>
      <c r="I32" s="36">
        <v>1125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5971</v>
      </c>
      <c r="F33" s="30" t="s">
        <v>27</v>
      </c>
      <c r="G33" s="35">
        <f t="shared" si="0"/>
        <v>0</v>
      </c>
      <c r="H33" s="36">
        <v>0</v>
      </c>
      <c r="I33" s="36">
        <v>750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 t="s">
        <v>36</v>
      </c>
      <c r="C34" s="33"/>
      <c r="D34" s="34" t="s">
        <v>37</v>
      </c>
      <c r="E34" s="29">
        <v>5111</v>
      </c>
      <c r="F34" s="30" t="s">
        <v>23</v>
      </c>
      <c r="G34" s="35">
        <f t="shared" si="0"/>
        <v>3000</v>
      </c>
      <c r="H34" s="36">
        <v>3000</v>
      </c>
      <c r="I34" s="36">
        <v>6000</v>
      </c>
      <c r="J34" s="36">
        <v>1340</v>
      </c>
      <c r="K34" s="36">
        <v>1340</v>
      </c>
      <c r="L34" s="37">
        <f t="shared" si="1"/>
        <v>0.44666666666666666</v>
      </c>
      <c r="M34" s="38">
        <f t="shared" si="2"/>
        <v>0.22333333333333333</v>
      </c>
    </row>
    <row r="35" spans="2:13" x14ac:dyDescent="0.2">
      <c r="B35" s="32"/>
      <c r="C35" s="33"/>
      <c r="D35" s="34"/>
      <c r="E35" s="29">
        <v>5141</v>
      </c>
      <c r="F35" s="30" t="s">
        <v>24</v>
      </c>
      <c r="G35" s="35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5151</v>
      </c>
      <c r="F36" s="30" t="s">
        <v>25</v>
      </c>
      <c r="G36" s="35">
        <f t="shared" si="0"/>
        <v>17000</v>
      </c>
      <c r="H36" s="36">
        <v>17000</v>
      </c>
      <c r="I36" s="36">
        <v>34000</v>
      </c>
      <c r="J36" s="36">
        <v>12124.17</v>
      </c>
      <c r="K36" s="36">
        <v>12124.17</v>
      </c>
      <c r="L36" s="37">
        <f t="shared" si="1"/>
        <v>0.71318647058823526</v>
      </c>
      <c r="M36" s="38">
        <f t="shared" si="2"/>
        <v>0.35659323529411763</v>
      </c>
    </row>
    <row r="37" spans="2:13" x14ac:dyDescent="0.2">
      <c r="B37" s="32"/>
      <c r="C37" s="33"/>
      <c r="D37" s="34"/>
      <c r="E37" s="29">
        <v>5641</v>
      </c>
      <c r="F37" s="30" t="s">
        <v>26</v>
      </c>
      <c r="G37" s="35">
        <f t="shared" si="0"/>
        <v>0</v>
      </c>
      <c r="H37" s="36">
        <v>0</v>
      </c>
      <c r="I37" s="36">
        <v>3000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/>
      <c r="C38" s="33"/>
      <c r="D38" s="34"/>
      <c r="E38" s="29">
        <v>5971</v>
      </c>
      <c r="F38" s="30" t="s">
        <v>27</v>
      </c>
      <c r="G38" s="35">
        <f t="shared" si="0"/>
        <v>0</v>
      </c>
      <c r="H38" s="36">
        <v>0</v>
      </c>
      <c r="I38" s="36">
        <v>1500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38</v>
      </c>
      <c r="C39" s="33"/>
      <c r="D39" s="34" t="s">
        <v>39</v>
      </c>
      <c r="E39" s="29">
        <v>5811</v>
      </c>
      <c r="F39" s="30" t="s">
        <v>40</v>
      </c>
      <c r="G39" s="35">
        <f t="shared" si="0"/>
        <v>0</v>
      </c>
      <c r="H39" s="36">
        <v>0</v>
      </c>
      <c r="I39" s="36">
        <v>24850000</v>
      </c>
      <c r="J39" s="36">
        <v>10000000</v>
      </c>
      <c r="K39" s="36">
        <v>10000000</v>
      </c>
      <c r="L39" s="37">
        <f t="shared" si="1"/>
        <v>0</v>
      </c>
      <c r="M39" s="38">
        <f t="shared" si="2"/>
        <v>0.4024144869215292</v>
      </c>
    </row>
    <row r="40" spans="2:13" x14ac:dyDescent="0.2">
      <c r="B40" s="32"/>
      <c r="C40" s="33"/>
      <c r="D40" s="34"/>
      <c r="E40" s="39"/>
      <c r="F40" s="40"/>
      <c r="G40" s="44"/>
      <c r="H40" s="44"/>
      <c r="I40" s="44"/>
      <c r="J40" s="44"/>
      <c r="K40" s="44"/>
      <c r="L40" s="41"/>
      <c r="M40" s="42"/>
    </row>
    <row r="41" spans="2:13" x14ac:dyDescent="0.2">
      <c r="B41" s="32"/>
      <c r="C41" s="33"/>
      <c r="D41" s="27"/>
      <c r="E41" s="43"/>
      <c r="F41" s="27"/>
      <c r="G41" s="27"/>
      <c r="H41" s="27"/>
      <c r="I41" s="27"/>
      <c r="J41" s="27"/>
      <c r="K41" s="27"/>
      <c r="L41" s="27"/>
      <c r="M41" s="28"/>
    </row>
    <row r="42" spans="2:13" ht="13.15" customHeight="1" x14ac:dyDescent="0.2">
      <c r="B42" s="68" t="s">
        <v>14</v>
      </c>
      <c r="C42" s="69"/>
      <c r="D42" s="69"/>
      <c r="E42" s="69"/>
      <c r="F42" s="69"/>
      <c r="G42" s="7">
        <f>SUM(G9:G39)</f>
        <v>100000</v>
      </c>
      <c r="H42" s="7">
        <f>SUM(H9:H39)</f>
        <v>100000</v>
      </c>
      <c r="I42" s="7">
        <f>SUM(I9:I39)</f>
        <v>25057125</v>
      </c>
      <c r="J42" s="7">
        <f>SUM(J9:J39)</f>
        <v>10068671.58</v>
      </c>
      <c r="K42" s="7">
        <f>SUM(K9:K39)</f>
        <v>10068671.58</v>
      </c>
      <c r="L42" s="8">
        <f>IFERROR(K42/H42,0)</f>
        <v>100.6867158</v>
      </c>
      <c r="M42" s="9">
        <f>IFERROR(K42/I42,0)</f>
        <v>0.40182868465556204</v>
      </c>
    </row>
    <row r="43" spans="2:13" ht="4.9000000000000004" customHeight="1" x14ac:dyDescent="0.2">
      <c r="B43" s="32"/>
      <c r="C43" s="33"/>
      <c r="D43" s="27"/>
      <c r="E43" s="43"/>
      <c r="F43" s="27"/>
      <c r="G43" s="27"/>
      <c r="H43" s="27"/>
      <c r="I43" s="27"/>
      <c r="J43" s="27"/>
      <c r="K43" s="27"/>
      <c r="L43" s="27"/>
      <c r="M43" s="28"/>
    </row>
    <row r="44" spans="2:13" ht="13.15" customHeight="1" x14ac:dyDescent="0.2">
      <c r="B44" s="70" t="s">
        <v>15</v>
      </c>
      <c r="C44" s="67"/>
      <c r="D44" s="67"/>
      <c r="E44" s="21"/>
      <c r="F44" s="26"/>
      <c r="G44" s="27"/>
      <c r="H44" s="27"/>
      <c r="I44" s="27"/>
      <c r="J44" s="27"/>
      <c r="K44" s="27"/>
      <c r="L44" s="27"/>
      <c r="M44" s="28"/>
    </row>
    <row r="45" spans="2:13" ht="13.15" customHeight="1" x14ac:dyDescent="0.2">
      <c r="B45" s="25"/>
      <c r="C45" s="67" t="s">
        <v>16</v>
      </c>
      <c r="D45" s="67"/>
      <c r="E45" s="21"/>
      <c r="F45" s="26"/>
      <c r="G45" s="27"/>
      <c r="H45" s="27"/>
      <c r="I45" s="27"/>
      <c r="J45" s="27"/>
      <c r="K45" s="27"/>
      <c r="L45" s="27"/>
      <c r="M45" s="28"/>
    </row>
    <row r="46" spans="2:13" ht="6" customHeight="1" x14ac:dyDescent="0.2">
      <c r="B46" s="45"/>
      <c r="C46" s="46"/>
      <c r="D46" s="46"/>
      <c r="E46" s="39"/>
      <c r="F46" s="46"/>
      <c r="G46" s="27"/>
      <c r="H46" s="27"/>
      <c r="I46" s="27"/>
      <c r="J46" s="27"/>
      <c r="K46" s="27"/>
      <c r="L46" s="27"/>
      <c r="M46" s="28"/>
    </row>
    <row r="47" spans="2:13" x14ac:dyDescent="0.2">
      <c r="B47" s="32" t="s">
        <v>41</v>
      </c>
      <c r="C47" s="33"/>
      <c r="D47" s="27" t="s">
        <v>42</v>
      </c>
      <c r="E47" s="43">
        <v>6241</v>
      </c>
      <c r="F47" s="27" t="s">
        <v>43</v>
      </c>
      <c r="G47" s="35">
        <f>+H47</f>
        <v>250000</v>
      </c>
      <c r="H47" s="36">
        <v>250000</v>
      </c>
      <c r="I47" s="36">
        <v>2372455.16</v>
      </c>
      <c r="J47" s="36">
        <v>352463.43</v>
      </c>
      <c r="K47" s="36">
        <v>352463.43</v>
      </c>
      <c r="L47" s="37">
        <f>IFERROR(K47/H47,0)</f>
        <v>1.4098537199999999</v>
      </c>
      <c r="M47" s="38">
        <f>IFERROR(K47/I47,0)</f>
        <v>0.14856484368707731</v>
      </c>
    </row>
    <row r="48" spans="2:13" x14ac:dyDescent="0.2">
      <c r="B48" s="32" t="s">
        <v>44</v>
      </c>
      <c r="C48" s="33"/>
      <c r="D48" s="27" t="s">
        <v>45</v>
      </c>
      <c r="E48" s="43">
        <v>6241</v>
      </c>
      <c r="F48" s="27" t="s">
        <v>43</v>
      </c>
      <c r="G48" s="35">
        <f>+H48</f>
        <v>0</v>
      </c>
      <c r="H48" s="36">
        <v>0</v>
      </c>
      <c r="I48" s="36">
        <v>1679864.57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27"/>
      <c r="E49" s="43"/>
      <c r="F49" s="27"/>
      <c r="G49" s="44"/>
      <c r="H49" s="44"/>
      <c r="I49" s="44"/>
      <c r="J49" s="44"/>
      <c r="K49" s="44"/>
      <c r="L49" s="41"/>
      <c r="M49" s="42"/>
    </row>
    <row r="50" spans="2:13" x14ac:dyDescent="0.2">
      <c r="B50" s="47"/>
      <c r="C50" s="48"/>
      <c r="D50" s="49"/>
      <c r="E50" s="50"/>
      <c r="F50" s="49"/>
      <c r="G50" s="49"/>
      <c r="H50" s="49"/>
      <c r="I50" s="49"/>
      <c r="J50" s="49"/>
      <c r="K50" s="49"/>
      <c r="L50" s="49"/>
      <c r="M50" s="51"/>
    </row>
    <row r="51" spans="2:13" x14ac:dyDescent="0.2">
      <c r="B51" s="68" t="s">
        <v>17</v>
      </c>
      <c r="C51" s="69"/>
      <c r="D51" s="69"/>
      <c r="E51" s="69"/>
      <c r="F51" s="69"/>
      <c r="G51" s="7">
        <f>SUM(G47:G48)</f>
        <v>250000</v>
      </c>
      <c r="H51" s="7">
        <f>SUM(H47:H48)</f>
        <v>250000</v>
      </c>
      <c r="I51" s="7">
        <f>SUM(I47:I48)</f>
        <v>4052319.7300000004</v>
      </c>
      <c r="J51" s="7">
        <f>SUM(J47:J48)</f>
        <v>352463.43</v>
      </c>
      <c r="K51" s="7">
        <f>SUM(K47:K48)</f>
        <v>352463.43</v>
      </c>
      <c r="L51" s="8">
        <f>IFERROR(K51/H51,0)</f>
        <v>1.4098537199999999</v>
      </c>
      <c r="M51" s="9">
        <f>IFERROR(K51/I51,0)</f>
        <v>8.6978188663311612E-2</v>
      </c>
    </row>
    <row r="52" spans="2:13" x14ac:dyDescent="0.2">
      <c r="B52" s="4"/>
      <c r="C52" s="5"/>
      <c r="D52" s="2"/>
      <c r="E52" s="6"/>
      <c r="F52" s="2"/>
      <c r="G52" s="2"/>
      <c r="H52" s="2"/>
      <c r="I52" s="2"/>
      <c r="J52" s="2"/>
      <c r="K52" s="2"/>
      <c r="L52" s="2"/>
      <c r="M52" s="3"/>
    </row>
    <row r="53" spans="2:13" x14ac:dyDescent="0.2">
      <c r="B53" s="53" t="s">
        <v>18</v>
      </c>
      <c r="C53" s="54"/>
      <c r="D53" s="54"/>
      <c r="E53" s="54"/>
      <c r="F53" s="54"/>
      <c r="G53" s="10">
        <f>+G42+G51</f>
        <v>350000</v>
      </c>
      <c r="H53" s="10">
        <f>+H42+H51</f>
        <v>350000</v>
      </c>
      <c r="I53" s="10">
        <f>+I42+I51</f>
        <v>29109444.73</v>
      </c>
      <c r="J53" s="10">
        <f>+J42+J51</f>
        <v>10421135.01</v>
      </c>
      <c r="K53" s="10">
        <f>+K42+K51</f>
        <v>10421135.01</v>
      </c>
      <c r="L53" s="11">
        <f>IFERROR(K53/H53,0)</f>
        <v>29.774671457142855</v>
      </c>
      <c r="M53" s="12">
        <f>IFERROR(K53/I53,0)</f>
        <v>0.35799841277151012</v>
      </c>
    </row>
    <row r="54" spans="2:13" x14ac:dyDescent="0.2">
      <c r="B54" s="13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6"/>
    </row>
    <row r="55" spans="2:13" ht="15" x14ac:dyDescent="0.25">
      <c r="B55" s="17" t="s">
        <v>19</v>
      </c>
      <c r="C55" s="17"/>
      <c r="D55" s="18"/>
      <c r="E55" s="19"/>
      <c r="F55" s="18"/>
      <c r="G55" s="18"/>
      <c r="H55" s="18"/>
    </row>
    <row r="58" spans="2:13" x14ac:dyDescent="0.2">
      <c r="B58" s="52"/>
      <c r="C58" s="52"/>
      <c r="D58" s="52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3:F53"/>
    <mergeCell ref="K3:K5"/>
    <mergeCell ref="L3:M3"/>
    <mergeCell ref="L4:L5"/>
    <mergeCell ref="M4:M5"/>
    <mergeCell ref="B6:D6"/>
    <mergeCell ref="J6:K6"/>
    <mergeCell ref="C7:D7"/>
    <mergeCell ref="B42:F42"/>
    <mergeCell ref="B44:D44"/>
    <mergeCell ref="C45:D45"/>
    <mergeCell ref="B51:F51"/>
  </mergeCells>
  <pageMargins left="0.70866141732283472" right="0.70866141732283472" top="0.74803149606299213" bottom="0.74803149606299213" header="0.31496062992125984" footer="0.31496062992125984"/>
  <pageSetup paperSize="5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2022-11-16T18:38:50Z</cp:lastPrinted>
  <dcterms:created xsi:type="dcterms:W3CDTF">2020-08-06T19:52:58Z</dcterms:created>
  <dcterms:modified xsi:type="dcterms:W3CDTF">2022-11-16T18:38:56Z</dcterms:modified>
</cp:coreProperties>
</file>