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25725"/>
  <fileRecoveryPr autoRecover="0"/>
</workbook>
</file>

<file path=xl/calcChain.xml><?xml version="1.0" encoding="utf-8"?>
<calcChain xmlns="http://schemas.openxmlformats.org/spreadsheetml/2006/main">
  <c r="H45" i="4"/>
  <c r="G45"/>
  <c r="F45"/>
  <c r="E45"/>
  <c r="D45"/>
  <c r="C45"/>
  <c r="C21"/>
  <c r="G9"/>
  <c r="G21" s="1"/>
  <c r="F9"/>
  <c r="F21" s="1"/>
  <c r="E9"/>
  <c r="E21" s="1"/>
  <c r="D9"/>
  <c r="D21" s="1"/>
  <c r="G40"/>
  <c r="H40" s="1"/>
  <c r="F40"/>
  <c r="E40"/>
  <c r="D40"/>
  <c r="C40"/>
  <c r="C48"/>
  <c r="H46"/>
  <c r="C9"/>
  <c r="H19"/>
  <c r="H18"/>
  <c r="H17"/>
  <c r="H15"/>
  <c r="H14"/>
  <c r="H13"/>
  <c r="H12"/>
  <c r="H9"/>
  <c r="H8"/>
  <c r="H7"/>
  <c r="H6"/>
  <c r="H5"/>
  <c r="H29"/>
  <c r="H28"/>
  <c r="H27"/>
  <c r="H43"/>
  <c r="H42"/>
  <c r="H41"/>
  <c r="H38"/>
  <c r="H37"/>
  <c r="H36"/>
  <c r="H35"/>
  <c r="H34"/>
  <c r="H33"/>
  <c r="H32"/>
  <c r="H31"/>
  <c r="E26"/>
  <c r="E48" s="1"/>
  <c r="C26"/>
  <c r="G30"/>
  <c r="G26" s="1"/>
  <c r="G48" s="1"/>
  <c r="F30"/>
  <c r="F26" s="1"/>
  <c r="F48" s="1"/>
  <c r="E30"/>
  <c r="D30"/>
  <c r="D26" s="1"/>
  <c r="D48" s="1"/>
  <c r="C30"/>
  <c r="H16"/>
  <c r="E10"/>
  <c r="H10"/>
  <c r="H26" l="1"/>
  <c r="H48" s="1"/>
  <c r="H30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<sst xmlns="http://schemas.openxmlformats.org/spreadsheetml/2006/main" count="67" uniqueCount="34">
  <si>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</si>
  <si>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</si>
  <si>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</si>
  <si>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</si>
  <si>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</si>
  <si>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</si>
  <si>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</si>
  <si>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</si>
  <si>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</si>
  <si>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</si>
  <si>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</si>
  <si>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</si>
  <si>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</si>
  <si>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</si>
  <si>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</si>
  <si>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</si>
  <si>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</si>
  <si>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</si>
  <si>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</si>
  <si>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</si>
  <si>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</si>
  <si>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</si>
  <si>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</si>
  <si>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</si>
  <si>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</si>
  <si>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</si>
  <si>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</si>
  <si>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</si>
  <si>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</si>
  <si>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</si>
  <si>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</si>
  <si>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</si>
  <si>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</si>
  <si>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Vivienda de Irapuato, Gto.
Estado Analítico de Ingresos
DEL 01 DE ENERO AL 30 DE JUNIO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</si>
</sst>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Normal="100" workbookViewId="0">
      <selection activeCell="C37" sqref="C37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7" t="s">
        <v>33</v>
      </c>
      <c r="B1" s="48"/>
      <c r="C1" s="48"/>
      <c r="D1" s="48"/>
      <c r="E1" s="48"/>
      <c r="F1" s="48"/>
      <c r="G1" s="48"/>
      <c r="H1" s="49"/>
    </row>
    <row r="2" spans="1:8" s="3" customFormat="1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2" t="s">
        <v>0</v>
      </c>
      <c r="C5" s="31"/>
      <c r="D5" s="31"/>
      <c r="E5" s="31"/>
      <c r="F5" s="31"/>
      <c r="G5" s="31"/>
      <c r="H5" s="31">
        <f t="shared" ref="H5:H9" si="0">+G5-C5</f>
        <v>0</v>
      </c>
    </row>
    <row r="6" spans="1:8">
      <c r="A6" s="2" t="s">
        <v>1</v>
      </c>
      <c r="C6" s="32"/>
      <c r="D6" s="32"/>
      <c r="E6" s="32"/>
      <c r="F6" s="32"/>
      <c r="G6" s="32"/>
      <c r="H6" s="32">
        <f t="shared" si="0"/>
        <v>0</v>
      </c>
    </row>
    <row r="7" spans="1:8">
      <c r="A7" s="2" t="s">
        <v>2</v>
      </c>
      <c r="C7" s="32"/>
      <c r="D7" s="32"/>
      <c r="E7" s="32"/>
      <c r="F7" s="32"/>
      <c r="G7" s="32"/>
      <c r="H7" s="32">
        <f t="shared" si="0"/>
        <v>0</v>
      </c>
    </row>
    <row r="8" spans="1:8">
      <c r="A8" s="2" t="s">
        <v>3</v>
      </c>
      <c r="C8" s="32"/>
      <c r="D8" s="32"/>
      <c r="E8" s="32"/>
      <c r="F8" s="32"/>
      <c r="G8" s="32"/>
      <c r="H8" s="32">
        <f t="shared" si="0"/>
        <v>0</v>
      </c>
    </row>
    <row r="9" spans="1:8">
      <c r="A9" s="2" t="s">
        <v>4</v>
      </c>
      <c r="C9" s="32">
        <f>+C10+C11</f>
        <v>575000</v>
      </c>
      <c r="D9" s="32">
        <f t="shared" ref="D9:G9" si="1">+D10+D11</f>
        <v>0</v>
      </c>
      <c r="E9" s="32">
        <f t="shared" si="1"/>
        <v>575000</v>
      </c>
      <c r="F9" s="32">
        <f t="shared" si="1"/>
        <v>686917.07</v>
      </c>
      <c r="G9" s="32">
        <f t="shared" si="1"/>
        <v>686917.07</v>
      </c>
      <c r="H9" s="32">
        <f t="shared" si="0"/>
        <v>111917.06999999995</v>
      </c>
    </row>
    <row r="10" spans="1:8">
      <c r="A10" s="4">
        <v>51</v>
      </c>
      <c r="B10" s="5" t="s">
        <v>5</v>
      </c>
      <c r="C10" s="32">
        <v>575000</v>
      </c>
      <c r="D10" s="32">
        <v>0</v>
      </c>
      <c r="E10" s="32">
        <f>+C10+D10</f>
        <v>575000</v>
      </c>
      <c r="F10" s="32">
        <v>686917.07</v>
      </c>
      <c r="G10" s="32">
        <v>686917.07</v>
      </c>
      <c r="H10" s="32">
        <f>+G10-C10</f>
        <v>111917.06999999995</v>
      </c>
    </row>
    <row r="11" spans="1:8">
      <c r="A11" s="4">
        <v>52</v>
      </c>
      <c r="B11" s="5" t="s">
        <v>6</v>
      </c>
      <c r="C11" s="32"/>
      <c r="D11" s="32"/>
      <c r="E11" s="32"/>
      <c r="F11" s="32"/>
      <c r="G11" s="32"/>
      <c r="H11" s="32"/>
    </row>
    <row r="12" spans="1:8">
      <c r="A12" s="2" t="s">
        <v>7</v>
      </c>
      <c r="C12" s="32"/>
      <c r="D12" s="32"/>
      <c r="E12" s="32"/>
      <c r="F12" s="32"/>
      <c r="G12" s="32"/>
      <c r="H12" s="32">
        <f t="shared" ref="H12:H15" si="2">+G12-C12</f>
        <v>0</v>
      </c>
    </row>
    <row r="13" spans="1:8">
      <c r="A13" s="4">
        <v>61</v>
      </c>
      <c r="B13" s="5" t="s">
        <v>5</v>
      </c>
      <c r="C13" s="32"/>
      <c r="D13" s="32"/>
      <c r="E13" s="32"/>
      <c r="F13" s="32"/>
      <c r="G13" s="32"/>
      <c r="H13" s="32">
        <f t="shared" si="2"/>
        <v>0</v>
      </c>
    </row>
    <row r="14" spans="1:8">
      <c r="A14" s="4">
        <v>62</v>
      </c>
      <c r="B14" s="5" t="s">
        <v>6</v>
      </c>
      <c r="C14" s="32"/>
      <c r="D14" s="32"/>
      <c r="E14" s="32"/>
      <c r="F14" s="32"/>
      <c r="G14" s="32"/>
      <c r="H14" s="32">
        <f t="shared" si="2"/>
        <v>0</v>
      </c>
    </row>
    <row r="15" spans="1:8" ht="33.75">
      <c r="A15" s="44"/>
      <c r="B15" s="45" t="s">
        <v>32</v>
      </c>
      <c r="C15" s="32"/>
      <c r="D15" s="32"/>
      <c r="E15" s="32"/>
      <c r="F15" s="32"/>
      <c r="G15" s="32"/>
      <c r="H15" s="32">
        <f t="shared" si="2"/>
        <v>0</v>
      </c>
    </row>
    <row r="16" spans="1:8">
      <c r="A16" s="2" t="s">
        <v>8</v>
      </c>
      <c r="C16" s="32">
        <v>11994709.91</v>
      </c>
      <c r="D16" s="32">
        <v>0</v>
      </c>
      <c r="E16" s="32">
        <v>11994709.91</v>
      </c>
      <c r="F16" s="32">
        <v>6174913.2699999996</v>
      </c>
      <c r="G16" s="32">
        <v>6174913.2699999996</v>
      </c>
      <c r="H16" s="32">
        <f>+G16-C16</f>
        <v>-5819796.6400000006</v>
      </c>
    </row>
    <row r="17" spans="1:8">
      <c r="A17" s="2" t="s">
        <v>9</v>
      </c>
      <c r="C17" s="32"/>
      <c r="D17" s="32"/>
      <c r="E17" s="32"/>
      <c r="F17" s="32"/>
      <c r="G17" s="32"/>
      <c r="H17" s="32">
        <f t="shared" ref="H17:H19" si="3">+G17-C17</f>
        <v>0</v>
      </c>
    </row>
    <row r="18" spans="1:8">
      <c r="A18" s="2" t="s">
        <v>11</v>
      </c>
      <c r="C18" s="32"/>
      <c r="D18" s="32"/>
      <c r="E18" s="32"/>
      <c r="F18" s="32"/>
      <c r="G18" s="32"/>
      <c r="H18" s="32">
        <f t="shared" si="3"/>
        <v>0</v>
      </c>
    </row>
    <row r="19" spans="1:8">
      <c r="A19" s="2" t="s">
        <v>10</v>
      </c>
      <c r="C19" s="32">
        <v>0</v>
      </c>
      <c r="D19" s="32"/>
      <c r="E19" s="32">
        <v>18186211</v>
      </c>
      <c r="F19" s="32">
        <v>0</v>
      </c>
      <c r="G19" s="32">
        <v>0</v>
      </c>
      <c r="H19" s="32">
        <f t="shared" si="3"/>
        <v>0</v>
      </c>
    </row>
    <row r="20" spans="1:8">
      <c r="C20" s="21"/>
      <c r="D20" s="21"/>
      <c r="E20" s="21"/>
      <c r="F20" s="21"/>
      <c r="G20" s="21"/>
      <c r="H20" s="21"/>
    </row>
    <row r="21" spans="1:8">
      <c r="A21" s="11"/>
      <c r="B21" s="12" t="s">
        <v>21</v>
      </c>
      <c r="C21" s="33">
        <f>+C9+C16+C19</f>
        <v>12569709.91</v>
      </c>
      <c r="D21" s="33">
        <f t="shared" ref="D21:G21" si="4">+D9+D16+D19</f>
        <v>0</v>
      </c>
      <c r="E21" s="33">
        <f t="shared" si="4"/>
        <v>30755920.91</v>
      </c>
      <c r="F21" s="33">
        <f t="shared" si="4"/>
        <v>6861830.3399999999</v>
      </c>
      <c r="G21" s="13">
        <f t="shared" si="4"/>
        <v>6861830.3399999999</v>
      </c>
      <c r="H21" s="20"/>
    </row>
    <row r="22" spans="1:8">
      <c r="A22" s="15"/>
      <c r="B22" s="16"/>
      <c r="C22" s="17"/>
      <c r="D22" s="17"/>
      <c r="E22" s="18"/>
      <c r="F22" s="14" t="s">
        <v>29</v>
      </c>
      <c r="G22" s="19"/>
      <c r="H22" s="21"/>
    </row>
    <row r="23" spans="1:8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8" t="s">
        <v>12</v>
      </c>
      <c r="B26" s="23"/>
      <c r="C26" s="34">
        <f>+C27+C28+C29+C30</f>
        <v>575000</v>
      </c>
      <c r="D26" s="34">
        <f t="shared" ref="D26:G26" si="5">+D27+D28+D29+D30</f>
        <v>0</v>
      </c>
      <c r="E26" s="34">
        <f t="shared" si="5"/>
        <v>575000</v>
      </c>
      <c r="F26" s="34">
        <f t="shared" si="5"/>
        <v>686917.07</v>
      </c>
      <c r="G26" s="34">
        <f t="shared" si="5"/>
        <v>686917.07</v>
      </c>
      <c r="H26" s="34">
        <f>+G26-C26</f>
        <v>111917.06999999995</v>
      </c>
    </row>
    <row r="27" spans="1:8">
      <c r="A27" s="24"/>
      <c r="B27" s="25" t="s">
        <v>0</v>
      </c>
      <c r="C27" s="35"/>
      <c r="D27" s="35"/>
      <c r="E27" s="35"/>
      <c r="F27" s="35"/>
      <c r="G27" s="35"/>
      <c r="H27" s="35">
        <f t="shared" ref="H27:H29" si="6">+G27-C27</f>
        <v>0</v>
      </c>
    </row>
    <row r="28" spans="1:8">
      <c r="A28" s="24"/>
      <c r="B28" s="25" t="s">
        <v>2</v>
      </c>
      <c r="C28" s="35"/>
      <c r="D28" s="35"/>
      <c r="E28" s="35"/>
      <c r="F28" s="35"/>
      <c r="G28" s="35"/>
      <c r="H28" s="35">
        <f t="shared" si="6"/>
        <v>0</v>
      </c>
    </row>
    <row r="29" spans="1:8">
      <c r="A29" s="24"/>
      <c r="B29" s="25" t="s">
        <v>3</v>
      </c>
      <c r="C29" s="35"/>
      <c r="D29" s="35"/>
      <c r="E29" s="35"/>
      <c r="F29" s="35"/>
      <c r="G29" s="35"/>
      <c r="H29" s="35">
        <f t="shared" si="6"/>
        <v>0</v>
      </c>
    </row>
    <row r="30" spans="1:8">
      <c r="A30" s="24"/>
      <c r="B30" s="25" t="s">
        <v>4</v>
      </c>
      <c r="C30" s="35">
        <f>+C31+C32</f>
        <v>575000</v>
      </c>
      <c r="D30" s="35">
        <f t="shared" ref="D30:G30" si="7">+D31+D32</f>
        <v>0</v>
      </c>
      <c r="E30" s="35">
        <f t="shared" si="7"/>
        <v>575000</v>
      </c>
      <c r="F30" s="35">
        <f t="shared" si="7"/>
        <v>686917.07</v>
      </c>
      <c r="G30" s="35">
        <f t="shared" si="7"/>
        <v>686917.07</v>
      </c>
      <c r="H30" s="35">
        <f t="shared" ref="H30:H43" si="8">+G30-C30</f>
        <v>111917.06999999995</v>
      </c>
    </row>
    <row r="31" spans="1:8">
      <c r="A31" s="24"/>
      <c r="B31" s="26" t="s">
        <v>5</v>
      </c>
      <c r="C31" s="35">
        <v>575000</v>
      </c>
      <c r="D31" s="35">
        <v>0</v>
      </c>
      <c r="E31" s="35">
        <v>575000</v>
      </c>
      <c r="F31" s="35">
        <v>686917.07</v>
      </c>
      <c r="G31" s="35">
        <v>686917.07</v>
      </c>
      <c r="H31" s="35">
        <f t="shared" si="8"/>
        <v>111917.06999999995</v>
      </c>
    </row>
    <row r="32" spans="1:8">
      <c r="A32" s="24"/>
      <c r="B32" s="26" t="s">
        <v>6</v>
      </c>
      <c r="C32" s="35"/>
      <c r="D32" s="35"/>
      <c r="E32" s="35"/>
      <c r="F32" s="35"/>
      <c r="G32" s="35"/>
      <c r="H32" s="35">
        <f t="shared" si="8"/>
        <v>0</v>
      </c>
    </row>
    <row r="33" spans="1:8">
      <c r="A33" s="24"/>
      <c r="B33" s="25" t="s">
        <v>7</v>
      </c>
      <c r="C33" s="35"/>
      <c r="D33" s="35"/>
      <c r="E33" s="35"/>
      <c r="F33" s="35"/>
      <c r="G33" s="35"/>
      <c r="H33" s="35">
        <f t="shared" si="8"/>
        <v>0</v>
      </c>
    </row>
    <row r="34" spans="1:8">
      <c r="A34" s="24"/>
      <c r="B34" s="26" t="s">
        <v>5</v>
      </c>
      <c r="C34" s="35"/>
      <c r="D34" s="35"/>
      <c r="E34" s="35"/>
      <c r="F34" s="35"/>
      <c r="G34" s="35"/>
      <c r="H34" s="35">
        <f t="shared" si="8"/>
        <v>0</v>
      </c>
    </row>
    <row r="35" spans="1:8">
      <c r="A35" s="24"/>
      <c r="B35" s="26" t="s">
        <v>6</v>
      </c>
      <c r="C35" s="35"/>
      <c r="D35" s="35"/>
      <c r="E35" s="35"/>
      <c r="F35" s="35"/>
      <c r="G35" s="35"/>
      <c r="H35" s="35">
        <f t="shared" si="8"/>
        <v>0</v>
      </c>
    </row>
    <row r="36" spans="1:8" ht="33.75">
      <c r="A36" s="24"/>
      <c r="B36" s="46" t="s">
        <v>32</v>
      </c>
      <c r="C36" s="35"/>
      <c r="D36" s="35"/>
      <c r="E36" s="35"/>
      <c r="F36" s="35"/>
      <c r="G36" s="35"/>
      <c r="H36" s="35">
        <f t="shared" si="8"/>
        <v>0</v>
      </c>
    </row>
    <row r="37" spans="1:8">
      <c r="A37" s="24"/>
      <c r="B37" s="25" t="s">
        <v>9</v>
      </c>
      <c r="C37" s="35"/>
      <c r="D37" s="35"/>
      <c r="E37" s="35"/>
      <c r="F37" s="35"/>
      <c r="G37" s="35"/>
      <c r="H37" s="35">
        <f t="shared" si="8"/>
        <v>0</v>
      </c>
    </row>
    <row r="38" spans="1:8">
      <c r="A38" s="24"/>
      <c r="B38" s="25" t="s">
        <v>11</v>
      </c>
      <c r="C38" s="35"/>
      <c r="D38" s="35"/>
      <c r="E38" s="35"/>
      <c r="F38" s="35"/>
      <c r="G38" s="35"/>
      <c r="H38" s="35">
        <f t="shared" si="8"/>
        <v>0</v>
      </c>
    </row>
    <row r="39" spans="1:8">
      <c r="A39" s="43"/>
      <c r="B39" s="25"/>
      <c r="C39" s="35"/>
      <c r="D39" s="35"/>
      <c r="E39" s="35"/>
      <c r="F39" s="35"/>
      <c r="G39" s="35"/>
      <c r="H39" s="35"/>
    </row>
    <row r="40" spans="1:8">
      <c r="A40" s="28" t="s">
        <v>13</v>
      </c>
      <c r="B40" s="23"/>
      <c r="C40" s="36">
        <f>SUM(C41:C43)</f>
        <v>11994709.91</v>
      </c>
      <c r="D40" s="36">
        <f t="shared" ref="D40:G40" si="9">SUM(D41:D43)</f>
        <v>0</v>
      </c>
      <c r="E40" s="36">
        <f t="shared" si="9"/>
        <v>11994709.91</v>
      </c>
      <c r="F40" s="36">
        <f t="shared" si="9"/>
        <v>6174913.2699999996</v>
      </c>
      <c r="G40" s="36">
        <f t="shared" si="9"/>
        <v>6174913.2699999996</v>
      </c>
      <c r="H40" s="36">
        <f t="shared" si="8"/>
        <v>-5819796.6400000006</v>
      </c>
    </row>
    <row r="41" spans="1:8">
      <c r="A41" s="24"/>
      <c r="B41" s="25" t="s">
        <v>1</v>
      </c>
      <c r="C41" s="35"/>
      <c r="D41" s="35"/>
      <c r="E41" s="35"/>
      <c r="F41" s="35"/>
      <c r="G41" s="35"/>
      <c r="H41" s="35">
        <f t="shared" si="8"/>
        <v>0</v>
      </c>
    </row>
    <row r="42" spans="1:8">
      <c r="A42" s="24"/>
      <c r="B42" s="25" t="s">
        <v>8</v>
      </c>
      <c r="C42" s="35">
        <v>11994709.91</v>
      </c>
      <c r="D42" s="35">
        <v>0</v>
      </c>
      <c r="E42" s="35">
        <v>11994709.91</v>
      </c>
      <c r="F42" s="35">
        <v>6174913.2699999996</v>
      </c>
      <c r="G42" s="35">
        <v>6174913.2699999996</v>
      </c>
      <c r="H42" s="35">
        <f t="shared" si="8"/>
        <v>-5819796.6400000006</v>
      </c>
    </row>
    <row r="43" spans="1:8">
      <c r="A43" s="24"/>
      <c r="B43" s="25" t="s">
        <v>11</v>
      </c>
      <c r="C43" s="35"/>
      <c r="D43" s="35"/>
      <c r="E43" s="35"/>
      <c r="F43" s="35"/>
      <c r="G43" s="35"/>
      <c r="H43" s="35">
        <f t="shared" si="8"/>
        <v>0</v>
      </c>
    </row>
    <row r="44" spans="1:8">
      <c r="A44" s="43"/>
      <c r="B44" s="25"/>
      <c r="C44" s="35"/>
      <c r="D44" s="35"/>
      <c r="E44" s="35"/>
      <c r="F44" s="35"/>
      <c r="G44" s="35"/>
      <c r="H44" s="35"/>
    </row>
    <row r="45" spans="1:8">
      <c r="A45" s="27" t="s">
        <v>14</v>
      </c>
      <c r="B45" s="27"/>
      <c r="C45" s="36">
        <f>+C46</f>
        <v>0</v>
      </c>
      <c r="D45" s="36">
        <f t="shared" ref="D45:H45" si="10">+D46</f>
        <v>18186211</v>
      </c>
      <c r="E45" s="36">
        <f t="shared" si="10"/>
        <v>18186211</v>
      </c>
      <c r="F45" s="36">
        <f t="shared" si="10"/>
        <v>0</v>
      </c>
      <c r="G45" s="36">
        <f t="shared" si="10"/>
        <v>0</v>
      </c>
      <c r="H45" s="36">
        <f t="shared" si="10"/>
        <v>0</v>
      </c>
    </row>
    <row r="46" spans="1:8">
      <c r="A46" s="22"/>
      <c r="B46" s="25" t="s">
        <v>10</v>
      </c>
      <c r="C46" s="36">
        <v>0</v>
      </c>
      <c r="D46" s="36">
        <v>18186211</v>
      </c>
      <c r="E46" s="36">
        <v>18186211</v>
      </c>
      <c r="F46" s="36">
        <v>0</v>
      </c>
      <c r="G46" s="36">
        <v>0</v>
      </c>
      <c r="H46" s="36">
        <f>+G46-C46</f>
        <v>0</v>
      </c>
    </row>
    <row r="47" spans="1:8">
      <c r="A47" s="22"/>
      <c r="B47" s="25"/>
      <c r="C47" s="36"/>
      <c r="D47" s="36"/>
      <c r="E47" s="36"/>
      <c r="F47" s="36"/>
      <c r="G47" s="36"/>
      <c r="H47" s="36"/>
    </row>
    <row r="48" spans="1:8">
      <c r="A48" s="29"/>
      <c r="B48" s="30" t="s">
        <v>21</v>
      </c>
      <c r="C48" s="33">
        <f>+C26+C40+C45</f>
        <v>12569709.91</v>
      </c>
      <c r="D48" s="33">
        <f t="shared" ref="D48:G48" si="11">+D26+D40+D45</f>
        <v>18186211</v>
      </c>
      <c r="E48" s="33">
        <f t="shared" si="11"/>
        <v>30755920.91</v>
      </c>
      <c r="F48" s="33">
        <f t="shared" si="11"/>
        <v>6861830.3399999999</v>
      </c>
      <c r="G48" s="33">
        <f t="shared" si="11"/>
        <v>6861830.3399999999</v>
      </c>
      <c r="H48" s="20">
        <f>+H26+H40+H45</f>
        <v>-5707879.5700000003</v>
      </c>
    </row>
    <row r="49" spans="1:8">
      <c r="A49" s="38"/>
      <c r="B49" s="39"/>
      <c r="C49" s="40"/>
      <c r="D49" s="40"/>
      <c r="E49" s="40"/>
      <c r="F49" s="41" t="s">
        <v>29</v>
      </c>
      <c r="G49" s="42"/>
      <c r="H49" s="37"/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  <ignoredError sqref="C5:G8 C11:H11 C17:G18 D12:G12 C13:G14 D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2017-03-30T22:07:26Z</cp:lastPrinted>
  <dcterms:created xsi:type="dcterms:W3CDTF">2012-12-11T20:48:19Z</dcterms:created>
  <dcterms:modified xsi:type="dcterms:W3CDTF">2018-07-06T13:29:42Z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